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Hjælpemidler\Ledelse\Syn\Indkøbsaftale 2016\"/>
    </mc:Choice>
  </mc:AlternateContent>
  <bookViews>
    <workbookView xWindow="120" yWindow="60" windowWidth="9720" windowHeight="7320" activeTab="1"/>
  </bookViews>
  <sheets>
    <sheet name="Medicinsk optisk" sheetId="2" r:id="rId1"/>
    <sheet name="Svagsyn" sheetId="3" r:id="rId2"/>
  </sheets>
  <calcPr calcId="152511"/>
</workbook>
</file>

<file path=xl/calcChain.xml><?xml version="1.0" encoding="utf-8"?>
<calcChain xmlns="http://schemas.openxmlformats.org/spreadsheetml/2006/main">
  <c r="C95" i="3" l="1"/>
  <c r="F91" i="3"/>
  <c r="F89" i="3"/>
  <c r="F58" i="3" l="1"/>
  <c r="F59" i="3"/>
  <c r="F60" i="3"/>
  <c r="F61" i="3"/>
  <c r="F62" i="3"/>
  <c r="F63" i="3"/>
  <c r="F20" i="3"/>
  <c r="F7" i="3"/>
  <c r="F76" i="2"/>
  <c r="F52" i="2"/>
  <c r="F53" i="2"/>
  <c r="F54" i="2"/>
  <c r="F55" i="2"/>
  <c r="F56" i="2"/>
  <c r="C89" i="2"/>
  <c r="F39" i="2"/>
  <c r="F22" i="3" l="1"/>
  <c r="F21" i="3"/>
  <c r="F19" i="3"/>
  <c r="F57" i="3"/>
  <c r="F56" i="3"/>
  <c r="F55" i="3"/>
  <c r="F54" i="3"/>
  <c r="F53" i="3"/>
  <c r="F51" i="3"/>
  <c r="F50" i="3"/>
  <c r="F49" i="3"/>
  <c r="F48" i="3"/>
  <c r="F47" i="3"/>
  <c r="F46" i="3"/>
  <c r="F45" i="3"/>
  <c r="F44" i="3"/>
  <c r="F43" i="3"/>
  <c r="F42" i="3"/>
  <c r="F41" i="3"/>
  <c r="F11" i="3"/>
  <c r="F79" i="3"/>
  <c r="F80" i="3"/>
  <c r="F77" i="2"/>
  <c r="F78" i="2" s="1"/>
  <c r="F73" i="2"/>
  <c r="F72" i="2"/>
  <c r="F71" i="2"/>
  <c r="F66" i="2"/>
  <c r="F65" i="2"/>
  <c r="F44" i="2"/>
  <c r="F45" i="2"/>
  <c r="F46" i="2"/>
  <c r="F47" i="2"/>
  <c r="F48" i="2"/>
  <c r="F49" i="2"/>
  <c r="F50" i="2"/>
  <c r="F51" i="2"/>
  <c r="F43" i="2"/>
  <c r="F38" i="2"/>
  <c r="F40" i="2" s="1"/>
  <c r="F35" i="2"/>
  <c r="F34" i="2"/>
  <c r="F33" i="2"/>
  <c r="F30" i="2"/>
  <c r="F29" i="2"/>
  <c r="F28" i="2"/>
  <c r="F25" i="2"/>
  <c r="F64" i="3" l="1"/>
  <c r="F28" i="3"/>
  <c r="F67" i="2"/>
  <c r="F57" i="2"/>
  <c r="F31" i="2"/>
  <c r="F36" i="2"/>
  <c r="F74" i="2"/>
  <c r="F78" i="3"/>
  <c r="F77" i="3"/>
  <c r="F76" i="3"/>
  <c r="F75" i="3"/>
  <c r="F67" i="3"/>
  <c r="F68" i="3" s="1"/>
  <c r="F37" i="3"/>
  <c r="F36" i="3"/>
  <c r="F35" i="3"/>
  <c r="F10" i="3"/>
  <c r="F9" i="3"/>
  <c r="F8" i="3"/>
  <c r="F6" i="3"/>
  <c r="F82" i="2"/>
  <c r="F81" i="2"/>
  <c r="F80" i="2"/>
  <c r="F24" i="2"/>
  <c r="F23" i="2"/>
  <c r="F19" i="2"/>
  <c r="F18" i="2"/>
  <c r="F17" i="2"/>
  <c r="F7" i="2"/>
  <c r="F8" i="2"/>
  <c r="F6" i="2"/>
  <c r="F81" i="3" l="1"/>
  <c r="F83" i="3" s="1"/>
  <c r="F38" i="3"/>
  <c r="F70" i="3" s="1"/>
  <c r="F26" i="2"/>
  <c r="F83" i="2"/>
  <c r="F20" i="2"/>
  <c r="F9" i="2"/>
  <c r="F12" i="3"/>
  <c r="F59" i="2" l="1"/>
  <c r="F95" i="3"/>
  <c r="F85" i="2"/>
  <c r="F89" i="2" l="1"/>
</calcChain>
</file>

<file path=xl/sharedStrings.xml><?xml version="1.0" encoding="utf-8"?>
<sst xmlns="http://schemas.openxmlformats.org/spreadsheetml/2006/main" count="286" uniqueCount="136">
  <si>
    <t>BRILLESTEL:</t>
  </si>
  <si>
    <t>Brillestel - dame/herre</t>
  </si>
  <si>
    <t>Delsum</t>
  </si>
  <si>
    <t>Vægtning i %</t>
  </si>
  <si>
    <t>Firmanavn:</t>
  </si>
  <si>
    <t>Adresse:</t>
  </si>
  <si>
    <t>Postnr.:</t>
  </si>
  <si>
    <t>By:</t>
  </si>
  <si>
    <t>E-mail:</t>
  </si>
  <si>
    <t>Kontaktperson:</t>
  </si>
  <si>
    <t>Dato:</t>
  </si>
  <si>
    <t>Skal udfyldes</t>
  </si>
  <si>
    <t>Samlet delsum</t>
  </si>
  <si>
    <t>Totalsum for stel</t>
  </si>
  <si>
    <t>TOTAL SUM FOR STEL OG GLAS</t>
  </si>
  <si>
    <t>Resultat point</t>
  </si>
  <si>
    <t xml:space="preserve">BRILLEGLAS: </t>
  </si>
  <si>
    <t xml:space="preserve">Tilbudte pris pr. enhed ekskl. moms i Dkk. </t>
  </si>
  <si>
    <t xml:space="preserve">Brillestel </t>
  </si>
  <si>
    <t>Brillestel til stærke glas og til børn</t>
  </si>
  <si>
    <t>Sfæriske glas:</t>
  </si>
  <si>
    <t>fra 6,25 til 10,00</t>
  </si>
  <si>
    <t>Toriske glas:</t>
  </si>
  <si>
    <t>KONTAKTLINSER</t>
  </si>
  <si>
    <t>fra 10,25 til 20,00 sf = -4,25 cyl til -6,00 cyl</t>
  </si>
  <si>
    <t>Tillæg for cyl fra -6,25 til -8,00</t>
  </si>
  <si>
    <t>Tillæg for bifokale glas</t>
  </si>
  <si>
    <t>Tillæg for progressive glas</t>
  </si>
  <si>
    <t>Tillæg for matglas</t>
  </si>
  <si>
    <t>Tillæg for vertikale prismer</t>
  </si>
  <si>
    <t>Tillæg for horizontale prismer</t>
  </si>
  <si>
    <t>Tillæg for reflexbehandlet - mineralglas</t>
  </si>
  <si>
    <t>Tillæg for reflektbehandling eller hærding - letvægt</t>
  </si>
  <si>
    <t>Torisk tillæg styrke &lt;5,00</t>
  </si>
  <si>
    <t>Torisk tillæg styrke &gt; 5,00</t>
  </si>
  <si>
    <t>Hård linse (incl. Kontrol)</t>
  </si>
  <si>
    <t>Brillestel</t>
  </si>
  <si>
    <t>Brillestel med flexible stænger</t>
  </si>
  <si>
    <t>Montering af brilleglas i borgers eget stel</t>
  </si>
  <si>
    <t>Ekstra stærke stel</t>
  </si>
  <si>
    <t>Filterfarvning</t>
  </si>
  <si>
    <t>FILTER</t>
  </si>
  <si>
    <t>Filterfarvning + Polarid</t>
  </si>
  <si>
    <t>Totalsum for filter</t>
  </si>
  <si>
    <t xml:space="preserve">BRILLEGLAS: med addition 4-6 </t>
  </si>
  <si>
    <t>Sfæriske glas</t>
  </si>
  <si>
    <t>Fra plan til 6.00 sf</t>
  </si>
  <si>
    <t>fra 6.25 til 10,00 sf</t>
  </si>
  <si>
    <t>fra 10,25 til 20,00</t>
  </si>
  <si>
    <t>Toriske glas</t>
  </si>
  <si>
    <t>Fra 10,25 til 20,00 sf = -0,25 cyl til -2,00 cyl</t>
  </si>
  <si>
    <t>Fra 10,25 til 20,00 sf = -2,25 cyl til -4,00 cyl</t>
  </si>
  <si>
    <t>Fra 10,25 til 20,00 sf = -4,25 cyl til -6,00 cyl</t>
  </si>
  <si>
    <t>Tillæg for bifocale glas</t>
  </si>
  <si>
    <t>Tillæg for prismer</t>
  </si>
  <si>
    <t>Tillæg for reflektsbehandling - mineralglas</t>
  </si>
  <si>
    <t>Tillæg for reflektsbehandling eller hærding - letvægt</t>
  </si>
  <si>
    <t>Brilleglas add. 6+</t>
  </si>
  <si>
    <t>Brilleglas add større end 6</t>
  </si>
  <si>
    <t>Undersøgelser alene filterfarve</t>
  </si>
  <si>
    <t>Udlevering af genbrugsoptik, fx overtræksfilterbriller</t>
  </si>
  <si>
    <t>Prisskema, delaftale 1, medicinsk optisk:</t>
  </si>
  <si>
    <t>Prisskema, delaftale 2, Svagsyn</t>
  </si>
  <si>
    <t>%</t>
  </si>
  <si>
    <t>Totalsum for brilleglas</t>
  </si>
  <si>
    <t>Totalsum for diverse</t>
  </si>
  <si>
    <t>Tilbuddet vedrører følgende kommune eller kommuner (sæt kryds)</t>
  </si>
  <si>
    <t>Billund</t>
  </si>
  <si>
    <t>Esbjerg, herunder Fanø</t>
  </si>
  <si>
    <t>Varde</t>
  </si>
  <si>
    <t>Vejen</t>
  </si>
  <si>
    <t>Fremgangsmåde for afgivelse af tilbud:</t>
  </si>
  <si>
    <t>2. Der kan bydes på én eller begge delaftaler, og på én, flere eller alle kommuner. Kommunen forbeholder sig ret til at vælge 1 eller flere leverandører, dog kun 1 leverandør pr. aftale pr. kommune.</t>
  </si>
  <si>
    <t>3. Samtlige tilbudslinjer for den enkelte delaftale skal udfyldes, for at tilbuddet kan komme i betragtning.</t>
  </si>
  <si>
    <t>4. Hvis tilbudsgiver byder på alle 4 kommuner, kan tilbudsgiver herudover angive en rabatsats, som er gældende, såfremt tilbudsgiver med denne sats afgiver den laveste pris på alle kommuner.</t>
  </si>
  <si>
    <t xml:space="preserve">5. Ekstra rabat skal i givet fald afgives nedenfor - se felt.  </t>
  </si>
  <si>
    <t>6. Bemærk: der kan ikke afgives differentierede priser på flere kommuner.</t>
  </si>
  <si>
    <t>Alle forhold skal være indregnet i den tilbudte pris.</t>
  </si>
  <si>
    <t>Rabatsats for flere kommuner (Angives i %)</t>
  </si>
  <si>
    <t>*Vægtning svarer til omsætningsfordeling</t>
  </si>
  <si>
    <t>4. Det er på denne delaftale ikke muligt at afgive særlig rabatsats for flere kommuner</t>
  </si>
  <si>
    <t>RABATSATS PÅ ØVRIGE PRODKTER (ANGIVES I %)</t>
  </si>
  <si>
    <t>5. Bemærk: der kan ikke afgives differentierede priser på flere kommuner.</t>
  </si>
  <si>
    <t>Blød kosmetisk kontaktlinse - tillæg sort pupil</t>
  </si>
  <si>
    <t>Fotoarbejde</t>
  </si>
  <si>
    <t>Tilbud afgivet af:</t>
  </si>
  <si>
    <t>1. Udfyld de delaftaler, som der ønskes, at afgive tilbud på. Marker hvilke(n) kommune(r) tilbuddet vedrører.</t>
  </si>
  <si>
    <t xml:space="preserve">Tillæg for højtbrydende mineralglas 1,7 &gt; 6,00 </t>
  </si>
  <si>
    <t>Tillæg for højtbrydende plasticglas 1,7 incl. Hærding &gt; 6,00</t>
  </si>
  <si>
    <t>Bandagelinse</t>
  </si>
  <si>
    <t>Lukkede brillestel</t>
  </si>
  <si>
    <t>Tillæg for cyl for 8,25 eller over</t>
  </si>
  <si>
    <t xml:space="preserve">Kr. </t>
  </si>
  <si>
    <t xml:space="preserve">kr. </t>
  </si>
  <si>
    <t>Kontakt-person:</t>
  </si>
  <si>
    <t>Fra plan til 6,00</t>
  </si>
  <si>
    <t>x</t>
  </si>
  <si>
    <t>fra plan til 6,00 sf = -0,25 cyl til -2,00 cyl</t>
  </si>
  <si>
    <t>fra plan til 6,00 sf = -2,25 cyl til -4,00 cyl</t>
  </si>
  <si>
    <t>fra plan til 6,00 sf = -4,25 cyl til -6,00 cyl</t>
  </si>
  <si>
    <t>fra 6,25 til 10,00 sf = -0,25 cyl til -2,00 cyl</t>
  </si>
  <si>
    <t>fra 6,25 til 10,00 sf = -2,25 cyl til -4,00 cyl</t>
  </si>
  <si>
    <t>fra 6,25 til 10,00 sf = -4,25 cyl til -6,00 cyl</t>
  </si>
  <si>
    <t>fra 10,25 til 20,00 sf = -0,25 cyl til -2,00 cyl</t>
  </si>
  <si>
    <t>fra 10,25 til 20,00 sf = -2,25 cyl til -4,00 cyl</t>
  </si>
  <si>
    <t>Tillæg for cyl fra -8,25 og derover</t>
  </si>
  <si>
    <t>Tillæg for plusglas under 60 mm &gt; +6,25</t>
  </si>
  <si>
    <t>Fra plan til 6,00 sf = -0,25 cyl til -2,00 cyl</t>
  </si>
  <si>
    <t>Fra plan til 6,00 sf = -2,25 cyl til -4,00 cyl</t>
  </si>
  <si>
    <t>Fra plan til 6,00 sf = -4,25 cyl til -6,00 cyl</t>
  </si>
  <si>
    <t>Fra 6,25 til 10,00 sf = -0,25 cyl til -2,00 cyl</t>
  </si>
  <si>
    <t>Fra 6,25 til 10,00 sf = -2,25 cyl til -4,00 cyl</t>
  </si>
  <si>
    <t>Fra 6,25 til 10,00 sf = -4,25 cyl til -6,00 cyl</t>
  </si>
  <si>
    <t>Tillæg for plusglas under 60mm &gt; +6,25 i s.h.</t>
  </si>
  <si>
    <t>Filterfarvning + farveskiftende effekt (enkeltstyrke)</t>
  </si>
  <si>
    <t>Filterfarvning + farveskiftende effekt (flerstyrke)</t>
  </si>
  <si>
    <t>Blød måneds kontaktlinse (incl. kontrol)</t>
  </si>
  <si>
    <t>Blød 3 måneders kontaktlinse (incl kontrol)</t>
  </si>
  <si>
    <t xml:space="preserve">Tillæg for højtbrydende mineralglas 1,6 &gt; 4,00 </t>
  </si>
  <si>
    <t xml:space="preserve">Tillæg for højtbrydende mineralglas 1,8 eller over &gt; 8,00 </t>
  </si>
  <si>
    <t>Tillæg for højtbrydende plasticglas 1,6 incl. Hærding &gt; 4,00</t>
  </si>
  <si>
    <t>Tillæg for højtbrydende plasticglas 1,8 +over incl. Hærding &gt; 8,00</t>
  </si>
  <si>
    <t>Blød kosmetisk iriskontaktlise (incl. kontrol)</t>
  </si>
  <si>
    <t>Blød ½ års kontaktlinse  (incl. kontrol)</t>
  </si>
  <si>
    <t>Tillæg for undersøgelse af brille til borger jævnfør Pkt. 1; Uregelmæssig hornhinde</t>
  </si>
  <si>
    <t>Vedligeholdelse, rep. af kikkertsystemer m.m.</t>
  </si>
  <si>
    <t>Tilpasning/montage af kikkertsystem, incl. kontroleftersyn</t>
  </si>
  <si>
    <t>Genafprøvning incl. rapportskrivning</t>
  </si>
  <si>
    <t>Undersøgelseshonorar incl. rapportskrivning</t>
  </si>
  <si>
    <t xml:space="preserve"> Farveskiftende effekt jævnfør Pkt. 2; Defekter i hornhinde (enkeltstyrke)</t>
  </si>
  <si>
    <t xml:space="preserve"> Farveskiftende effekt jævnfør Pkt. 2; Defekter i hornhinde (flerstyrke)</t>
  </si>
  <si>
    <t>Brillestel til borgere med nikkel allergi</t>
  </si>
  <si>
    <t>Brilleglas monteret i borgers eget stel</t>
  </si>
  <si>
    <t>Tilpasningshonorar (momsfri) ny borger</t>
  </si>
  <si>
    <t>Gentilpasning (momsfri) nytilpasning på CL borger</t>
  </si>
  <si>
    <t>Hjemmebesøg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</si>
</sst>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kr&quot;\ * #,##0.00_ ;_ &quot;kr&quot;\ * \-#,##0.00_ ;_ &quot;kr&quot;\ * &quot;-&quot;??_ ;_ @_ 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9" fontId="9" fillId="0" borderId="0" applyFont="0" applyFill="0" applyBorder="0" applyAlignment="0" applyProtection="0"/>
  </cellStyleXfs>
  <cellXfs count="4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center" wrapText="1"/>
    </xf>
    <xf numFmtId="0" fontId="4" fillId="0" borderId="0" xfId="0" applyFont="1"/>
    <xf numFmtId="0" fontId="1" fillId="3" borderId="0" xfId="0" applyFont="1" applyFill="1"/>
    <xf numFmtId="0" fontId="1" fillId="3" borderId="17" xfId="0" applyFont="1" applyFill="1" applyBorder="1"/>
    <xf numFmtId="0" fontId="5" fillId="2" borderId="0" xfId="0" applyFont="1" applyFill="1"/>
    <xf numFmtId="0" fontId="8" fillId="0" borderId="0" xfId="0" applyFont="1" applyAlignment="1">
      <alignment vertical="top"/>
    </xf>
    <xf numFmtId="10" fontId="2" fillId="0" borderId="0" xfId="0" applyNumberFormat="1" applyFont="1" applyAlignment="1">
      <alignment horizontal="center" vertical="top" wrapText="1"/>
    </xf>
    <xf numFmtId="10" fontId="3" fillId="2" borderId="0" xfId="0" applyNumberFormat="1" applyFont="1" applyFill="1" applyAlignment="1">
      <alignment horizontal="center" vertical="top"/>
    </xf>
    <xf numFmtId="10" fontId="1" fillId="3" borderId="0" xfId="0" applyNumberFormat="1" applyFont="1" applyFill="1"/>
    <xf numFmtId="10" fontId="1" fillId="0" borderId="0" xfId="0" applyNumberFormat="1" applyFont="1"/>
    <xf numFmtId="2" fontId="1" fillId="3" borderId="18" xfId="0" applyNumberFormat="1" applyFont="1" applyFill="1" applyBorder="1"/>
    <xf numFmtId="10" fontId="1" fillId="3" borderId="17" xfId="0" applyNumberFormat="1" applyFont="1" applyFill="1" applyBorder="1"/>
    <xf numFmtId="0" fontId="1" fillId="0" borderId="0" xfId="0" applyFont="1" applyBorder="1"/>
    <xf numFmtId="0" fontId="6" fillId="0" borderId="0" xfId="0" applyFont="1" applyBorder="1"/>
    <xf numFmtId="0" fontId="1" fillId="9" borderId="16" xfId="0" applyFont="1" applyFill="1" applyBorder="1"/>
    <xf numFmtId="0" fontId="6" fillId="9" borderId="1" xfId="0" applyFont="1" applyFill="1" applyBorder="1"/>
    <xf numFmtId="0" fontId="6" fillId="9" borderId="0" xfId="0" applyFont="1" applyFill="1" applyBorder="1"/>
    <xf numFmtId="10" fontId="6" fillId="9" borderId="0" xfId="0" applyNumberFormat="1" applyFont="1" applyFill="1" applyBorder="1"/>
    <xf numFmtId="10" fontId="1" fillId="0" borderId="0" xfId="0" applyNumberFormat="1" applyFont="1" applyBorder="1"/>
    <xf numFmtId="10" fontId="1" fillId="9" borderId="4" xfId="0" applyNumberFormat="1" applyFont="1" applyFill="1" applyBorder="1"/>
    <xf numFmtId="2" fontId="6" fillId="9" borderId="2" xfId="0" applyNumberFormat="1" applyFont="1" applyFill="1" applyBorder="1"/>
    <xf numFmtId="2" fontId="1" fillId="0" borderId="0" xfId="0" applyNumberFormat="1" applyFont="1" applyBorder="1"/>
    <xf numFmtId="0" fontId="1" fillId="0" borderId="0" xfId="0" applyFont="1" applyAlignment="1"/>
    <xf numFmtId="10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7" borderId="0" xfId="0" applyFont="1" applyFill="1" applyAlignment="1">
      <alignment horizontal="left"/>
    </xf>
    <xf numFmtId="0" fontId="1" fillId="7" borderId="0" xfId="0" applyFont="1" applyFill="1"/>
    <xf numFmtId="0" fontId="13" fillId="7" borderId="0" xfId="0" applyFont="1" applyFill="1" applyAlignment="1">
      <alignment horizontal="left"/>
    </xf>
    <xf numFmtId="0" fontId="13" fillId="7" borderId="0" xfId="0" applyFont="1" applyFill="1" applyAlignment="1">
      <alignment horizontal="center"/>
    </xf>
    <xf numFmtId="0" fontId="14" fillId="7" borderId="0" xfId="0" applyFont="1" applyFill="1" applyAlignment="1">
      <alignment horizontal="left"/>
    </xf>
    <xf numFmtId="0" fontId="1" fillId="7" borderId="0" xfId="0" applyFont="1" applyFill="1" applyAlignment="1"/>
    <xf numFmtId="10" fontId="1" fillId="7" borderId="0" xfId="0" applyNumberFormat="1" applyFont="1" applyFill="1" applyAlignment="1"/>
    <xf numFmtId="0" fontId="15" fillId="5" borderId="0" xfId="2" applyFont="1" applyBorder="1"/>
    <xf numFmtId="10" fontId="15" fillId="5" borderId="0" xfId="2" applyNumberFormat="1" applyFont="1" applyBorder="1"/>
    <xf numFmtId="0" fontId="15" fillId="5" borderId="11" xfId="2" applyFont="1" applyBorder="1"/>
    <xf numFmtId="0" fontId="1" fillId="5" borderId="1" xfId="2" applyFont="1" applyBorder="1"/>
    <xf numFmtId="10" fontId="1" fillId="5" borderId="0" xfId="2" applyNumberFormat="1" applyFont="1" applyBorder="1"/>
    <xf numFmtId="0" fontId="1" fillId="5" borderId="3" xfId="2" applyFont="1" applyBorder="1"/>
    <xf numFmtId="10" fontId="1" fillId="5" borderId="4" xfId="2" applyNumberFormat="1" applyFont="1" applyBorder="1"/>
    <xf numFmtId="0" fontId="1" fillId="5" borderId="16" xfId="2" applyFont="1" applyBorder="1"/>
    <xf numFmtId="10" fontId="1" fillId="5" borderId="17" xfId="2" applyNumberFormat="1" applyFont="1" applyBorder="1"/>
    <xf numFmtId="0" fontId="14" fillId="7" borderId="0" xfId="0" applyNumberFormat="1" applyFont="1" applyFill="1" applyAlignment="1">
      <alignment horizontal="left"/>
    </xf>
    <xf numFmtId="0" fontId="14" fillId="7" borderId="0" xfId="0" applyNumberFormat="1" applyFont="1" applyFill="1" applyAlignment="1">
      <alignment horizontal="left" vertical="top"/>
    </xf>
    <xf numFmtId="0" fontId="14" fillId="7" borderId="0" xfId="0" applyNumberFormat="1" applyFont="1" applyFill="1" applyAlignment="1">
      <alignment vertical="top"/>
    </xf>
    <xf numFmtId="0" fontId="1" fillId="7" borderId="0" xfId="0" applyFont="1" applyFill="1" applyAlignment="1">
      <alignment horizontal="center"/>
    </xf>
    <xf numFmtId="0" fontId="1" fillId="7" borderId="21" xfId="0" applyFont="1" applyFill="1" applyBorder="1" applyAlignment="1">
      <alignment horizontal="left" vertical="center"/>
    </xf>
    <xf numFmtId="0" fontId="1" fillId="7" borderId="21" xfId="0" applyFont="1" applyFill="1" applyBorder="1" applyAlignment="1">
      <alignment horizontal="left"/>
    </xf>
    <xf numFmtId="10" fontId="14" fillId="3" borderId="21" xfId="0" applyNumberFormat="1" applyFont="1" applyFill="1" applyBorder="1" applyAlignment="1" applyProtection="1">
      <alignment horizontal="left" vertical="center"/>
      <protection locked="0"/>
    </xf>
    <xf numFmtId="0" fontId="15" fillId="5" borderId="16" xfId="2" applyFont="1" applyBorder="1" applyProtection="1"/>
    <xf numFmtId="0" fontId="15" fillId="5" borderId="17" xfId="2" applyFont="1" applyBorder="1" applyProtection="1"/>
    <xf numFmtId="10" fontId="15" fillId="5" borderId="17" xfId="2" applyNumberFormat="1" applyFont="1" applyBorder="1" applyProtection="1"/>
    <xf numFmtId="0" fontId="6" fillId="0" borderId="0" xfId="0" applyFont="1" applyProtection="1"/>
    <xf numFmtId="0" fontId="1" fillId="5" borderId="1" xfId="2" applyFont="1" applyBorder="1" applyProtection="1"/>
    <xf numFmtId="0" fontId="16" fillId="4" borderId="0" xfId="1" applyFont="1" applyBorder="1" applyProtection="1"/>
    <xf numFmtId="10" fontId="16" fillId="4" borderId="0" xfId="1" applyNumberFormat="1" applyFont="1" applyBorder="1" applyProtection="1"/>
    <xf numFmtId="0" fontId="1" fillId="0" borderId="0" xfId="0" applyFont="1" applyProtection="1"/>
    <xf numFmtId="0" fontId="16" fillId="4" borderId="20" xfId="1" applyFont="1" applyBorder="1" applyProtection="1"/>
    <xf numFmtId="10" fontId="16" fillId="4" borderId="20" xfId="1" applyNumberFormat="1" applyFont="1" applyBorder="1" applyProtection="1"/>
    <xf numFmtId="0" fontId="1" fillId="5" borderId="3" xfId="2" applyFont="1" applyBorder="1" applyProtection="1"/>
    <xf numFmtId="0" fontId="1" fillId="5" borderId="4" xfId="2" applyFont="1" applyBorder="1" applyProtection="1"/>
    <xf numFmtId="10" fontId="1" fillId="5" borderId="4" xfId="2" applyNumberFormat="1" applyFont="1" applyBorder="1" applyProtection="1"/>
    <xf numFmtId="10" fontId="1" fillId="0" borderId="0" xfId="0" applyNumberFormat="1" applyFont="1" applyProtection="1"/>
    <xf numFmtId="0" fontId="5" fillId="2" borderId="0" xfId="0" applyFont="1" applyFill="1" applyProtection="1"/>
    <xf numFmtId="0" fontId="6" fillId="2" borderId="0" xfId="0" applyFont="1" applyFill="1" applyProtection="1"/>
    <xf numFmtId="10" fontId="3" fillId="2" borderId="0" xfId="0" applyNumberFormat="1" applyFont="1" applyFill="1" applyProtection="1"/>
    <xf numFmtId="0" fontId="1" fillId="2" borderId="0" xfId="0" applyFont="1" applyFill="1" applyProtection="1"/>
    <xf numFmtId="0" fontId="7" fillId="6" borderId="16" xfId="0" applyFont="1" applyFill="1" applyBorder="1" applyProtection="1"/>
    <xf numFmtId="0" fontId="7" fillId="6" borderId="17" xfId="0" applyFont="1" applyFill="1" applyBorder="1" applyProtection="1"/>
    <xf numFmtId="10" fontId="7" fillId="6" borderId="17" xfId="0" applyNumberFormat="1" applyFont="1" applyFill="1" applyBorder="1" applyProtection="1"/>
    <xf numFmtId="0" fontId="7" fillId="0" borderId="0" xfId="0" applyFont="1" applyProtection="1"/>
    <xf numFmtId="0" fontId="7" fillId="6" borderId="1" xfId="0" applyFont="1" applyFill="1" applyBorder="1" applyProtection="1"/>
    <xf numFmtId="0" fontId="7" fillId="6" borderId="0" xfId="0" applyFont="1" applyFill="1" applyBorder="1" applyProtection="1"/>
    <xf numFmtId="10" fontId="7" fillId="6" borderId="0" xfId="0" applyNumberFormat="1" applyFont="1" applyFill="1" applyBorder="1" applyProtection="1"/>
    <xf numFmtId="0" fontId="1" fillId="6" borderId="1" xfId="0" applyFont="1" applyFill="1" applyBorder="1" applyProtection="1"/>
    <xf numFmtId="4" fontId="16" fillId="4" borderId="0" xfId="1" applyNumberFormat="1" applyFont="1" applyBorder="1" applyProtection="1"/>
    <xf numFmtId="0" fontId="1" fillId="6" borderId="0" xfId="0" applyFont="1" applyFill="1" applyBorder="1" applyProtection="1"/>
    <xf numFmtId="10" fontId="1" fillId="6" borderId="0" xfId="0" applyNumberFormat="1" applyFont="1" applyFill="1" applyBorder="1" applyProtection="1"/>
    <xf numFmtId="4" fontId="1" fillId="6" borderId="0" xfId="0" applyNumberFormat="1" applyFont="1" applyFill="1" applyBorder="1" applyProtection="1"/>
    <xf numFmtId="0" fontId="1" fillId="3" borderId="0" xfId="0" applyFont="1" applyFill="1" applyProtection="1"/>
    <xf numFmtId="0" fontId="1" fillId="7" borderId="1" xfId="0" applyFont="1" applyFill="1" applyBorder="1" applyProtection="1"/>
    <xf numFmtId="164" fontId="16" fillId="4" borderId="0" xfId="1" applyNumberFormat="1" applyFont="1" applyBorder="1" applyProtection="1"/>
    <xf numFmtId="0" fontId="16" fillId="6" borderId="0" xfId="1" applyFont="1" applyFill="1" applyBorder="1" applyProtection="1"/>
    <xf numFmtId="10" fontId="16" fillId="7" borderId="0" xfId="1" applyNumberFormat="1" applyFont="1" applyFill="1" applyBorder="1" applyProtection="1"/>
    <xf numFmtId="164" fontId="16" fillId="7" borderId="0" xfId="1" applyNumberFormat="1" applyFont="1" applyFill="1" applyBorder="1" applyProtection="1"/>
    <xf numFmtId="0" fontId="16" fillId="7" borderId="0" xfId="1" applyFont="1" applyFill="1" applyBorder="1" applyProtection="1"/>
    <xf numFmtId="10" fontId="16" fillId="6" borderId="0" xfId="1" applyNumberFormat="1" applyFont="1" applyFill="1" applyBorder="1" applyProtection="1"/>
    <xf numFmtId="164" fontId="16" fillId="6" borderId="0" xfId="1" applyNumberFormat="1" applyFont="1" applyFill="1" applyBorder="1" applyProtection="1"/>
    <xf numFmtId="0" fontId="5" fillId="6" borderId="0" xfId="0" applyFont="1" applyFill="1" applyBorder="1" applyProtection="1"/>
    <xf numFmtId="10" fontId="5" fillId="6" borderId="0" xfId="0" applyNumberFormat="1" applyFont="1" applyFill="1" applyBorder="1" applyProtection="1"/>
    <xf numFmtId="4" fontId="5" fillId="6" borderId="0" xfId="0" applyNumberFormat="1" applyFont="1" applyFill="1" applyBorder="1" applyProtection="1"/>
    <xf numFmtId="0" fontId="16" fillId="4" borderId="6" xfId="1" applyFont="1" applyBorder="1" applyProtection="1"/>
    <xf numFmtId="10" fontId="16" fillId="4" borderId="6" xfId="1" applyNumberFormat="1" applyFont="1" applyBorder="1" applyProtection="1"/>
    <xf numFmtId="4" fontId="16" fillId="4" borderId="6" xfId="1" applyNumberFormat="1" applyFont="1" applyBorder="1" applyProtection="1"/>
    <xf numFmtId="0" fontId="1" fillId="6" borderId="3" xfId="0" applyFont="1" applyFill="1" applyBorder="1" applyProtection="1"/>
    <xf numFmtId="0" fontId="5" fillId="6" borderId="4" xfId="0" applyFont="1" applyFill="1" applyBorder="1" applyProtection="1"/>
    <xf numFmtId="10" fontId="5" fillId="6" borderId="4" xfId="0" applyNumberFormat="1" applyFont="1" applyFill="1" applyBorder="1" applyProtection="1"/>
    <xf numFmtId="4" fontId="5" fillId="6" borderId="4" xfId="0" applyNumberFormat="1" applyFont="1" applyFill="1" applyBorder="1" applyProtection="1"/>
    <xf numFmtId="0" fontId="6" fillId="0" borderId="0" xfId="0" applyFont="1" applyFill="1" applyBorder="1" applyProtection="1"/>
    <xf numFmtId="0" fontId="7" fillId="0" borderId="0" xfId="0" applyFont="1" applyFill="1" applyBorder="1" applyProtection="1"/>
    <xf numFmtId="10" fontId="7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10" fontId="1" fillId="3" borderId="0" xfId="0" applyNumberFormat="1" applyFont="1" applyFill="1" applyProtection="1"/>
    <xf numFmtId="4" fontId="1" fillId="3" borderId="0" xfId="0" applyNumberFormat="1" applyFont="1" applyFill="1" applyProtection="1"/>
    <xf numFmtId="10" fontId="16" fillId="4" borderId="0" xfId="3" applyNumberFormat="1" applyFont="1" applyFill="1" applyBorder="1" applyProtection="1"/>
    <xf numFmtId="10" fontId="16" fillId="7" borderId="0" xfId="3" applyNumberFormat="1" applyFont="1" applyFill="1" applyBorder="1" applyProtection="1"/>
    <xf numFmtId="4" fontId="16" fillId="7" borderId="0" xfId="1" applyNumberFormat="1" applyFont="1" applyFill="1" applyBorder="1" applyProtection="1"/>
    <xf numFmtId="0" fontId="1" fillId="5" borderId="0" xfId="2" applyFont="1" applyBorder="1" applyProtection="1"/>
    <xf numFmtId="10" fontId="1" fillId="5" borderId="0" xfId="2" applyNumberFormat="1" applyFont="1" applyBorder="1" applyProtection="1"/>
    <xf numFmtId="4" fontId="1" fillId="5" borderId="0" xfId="2" applyNumberFormat="1" applyFont="1" applyBorder="1" applyProtection="1"/>
    <xf numFmtId="0" fontId="15" fillId="5" borderId="3" xfId="2" applyFont="1" applyBorder="1" applyProtection="1"/>
    <xf numFmtId="0" fontId="15" fillId="5" borderId="4" xfId="2" applyFont="1" applyBorder="1" applyProtection="1"/>
    <xf numFmtId="10" fontId="15" fillId="5" borderId="4" xfId="2" applyNumberFormat="1" applyFont="1" applyBorder="1" applyProtection="1"/>
    <xf numFmtId="4" fontId="15" fillId="5" borderId="4" xfId="2" applyNumberFormat="1" applyFont="1" applyBorder="1" applyProtection="1"/>
    <xf numFmtId="0" fontId="15" fillId="5" borderId="8" xfId="2" applyFont="1" applyBorder="1" applyProtection="1"/>
    <xf numFmtId="0" fontId="15" fillId="5" borderId="9" xfId="2" applyFont="1" applyBorder="1" applyProtection="1"/>
    <xf numFmtId="10" fontId="15" fillId="5" borderId="9" xfId="2" applyNumberFormat="1" applyFont="1" applyBorder="1" applyProtection="1"/>
    <xf numFmtId="0" fontId="15" fillId="5" borderId="13" xfId="2" applyFont="1" applyBorder="1" applyProtection="1"/>
    <xf numFmtId="0" fontId="15" fillId="5" borderId="14" xfId="2" applyFont="1" applyBorder="1" applyProtection="1"/>
    <xf numFmtId="10" fontId="15" fillId="5" borderId="14" xfId="2" applyNumberFormat="1" applyFont="1" applyBorder="1" applyProtection="1"/>
    <xf numFmtId="0" fontId="1" fillId="3" borderId="0" xfId="0" applyFont="1" applyFill="1" applyBorder="1" applyProtection="1"/>
    <xf numFmtId="0" fontId="8" fillId="0" borderId="0" xfId="0" applyFont="1" applyBorder="1" applyProtection="1"/>
    <xf numFmtId="0" fontId="1" fillId="0" borderId="0" xfId="0" applyFont="1" applyBorder="1" applyProtection="1"/>
    <xf numFmtId="0" fontId="5" fillId="2" borderId="0" xfId="0" applyFont="1" applyFill="1" applyBorder="1" applyProtection="1"/>
    <xf numFmtId="0" fontId="4" fillId="2" borderId="0" xfId="0" applyFont="1" applyFill="1" applyBorder="1" applyProtection="1"/>
    <xf numFmtId="10" fontId="3" fillId="2" borderId="0" xfId="0" applyNumberFormat="1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wrapText="1"/>
    </xf>
    <xf numFmtId="2" fontId="3" fillId="2" borderId="0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Protection="1"/>
    <xf numFmtId="10" fontId="1" fillId="3" borderId="0" xfId="0" applyNumberFormat="1" applyFont="1" applyFill="1" applyBorder="1" applyProtection="1"/>
    <xf numFmtId="2" fontId="1" fillId="3" borderId="0" xfId="0" applyNumberFormat="1" applyFont="1" applyFill="1" applyBorder="1" applyProtection="1"/>
    <xf numFmtId="0" fontId="1" fillId="9" borderId="16" xfId="0" applyFont="1" applyFill="1" applyBorder="1" applyProtection="1"/>
    <xf numFmtId="0" fontId="1" fillId="9" borderId="17" xfId="0" applyFont="1" applyFill="1" applyBorder="1" applyProtection="1"/>
    <xf numFmtId="10" fontId="1" fillId="9" borderId="17" xfId="0" applyNumberFormat="1" applyFont="1" applyFill="1" applyBorder="1" applyProtection="1"/>
    <xf numFmtId="2" fontId="1" fillId="9" borderId="18" xfId="0" applyNumberFormat="1" applyFont="1" applyFill="1" applyBorder="1" applyProtection="1"/>
    <xf numFmtId="0" fontId="6" fillId="3" borderId="0" xfId="0" applyFont="1" applyFill="1" applyBorder="1" applyProtection="1"/>
    <xf numFmtId="0" fontId="6" fillId="9" borderId="1" xfId="0" applyFont="1" applyFill="1" applyBorder="1" applyProtection="1"/>
    <xf numFmtId="0" fontId="7" fillId="9" borderId="0" xfId="0" applyFont="1" applyFill="1" applyBorder="1" applyProtection="1"/>
    <xf numFmtId="10" fontId="7" fillId="9" borderId="0" xfId="0" applyNumberFormat="1" applyFont="1" applyFill="1" applyBorder="1" applyProtection="1"/>
    <xf numFmtId="2" fontId="7" fillId="9" borderId="2" xfId="0" applyNumberFormat="1" applyFont="1" applyFill="1" applyBorder="1" applyProtection="1"/>
    <xf numFmtId="0" fontId="6" fillId="0" borderId="0" xfId="0" applyFont="1" applyBorder="1" applyProtection="1"/>
    <xf numFmtId="0" fontId="7" fillId="9" borderId="1" xfId="0" applyFont="1" applyFill="1" applyBorder="1" applyProtection="1"/>
    <xf numFmtId="0" fontId="7" fillId="8" borderId="6" xfId="0" applyFont="1" applyFill="1" applyBorder="1" applyProtection="1"/>
    <xf numFmtId="10" fontId="7" fillId="8" borderId="6" xfId="0" applyNumberFormat="1" applyFont="1" applyFill="1" applyBorder="1" applyProtection="1"/>
    <xf numFmtId="2" fontId="7" fillId="8" borderId="7" xfId="0" applyNumberFormat="1" applyFont="1" applyFill="1" applyBorder="1" applyProtection="1"/>
    <xf numFmtId="0" fontId="7" fillId="0" borderId="0" xfId="0" applyFont="1" applyBorder="1" applyProtection="1"/>
    <xf numFmtId="0" fontId="6" fillId="9" borderId="3" xfId="0" applyFont="1" applyFill="1" applyBorder="1" applyProtection="1"/>
    <xf numFmtId="0" fontId="7" fillId="9" borderId="4" xfId="0" applyFont="1" applyFill="1" applyBorder="1" applyProtection="1"/>
    <xf numFmtId="10" fontId="7" fillId="9" borderId="4" xfId="0" applyNumberFormat="1" applyFont="1" applyFill="1" applyBorder="1" applyProtection="1"/>
    <xf numFmtId="2" fontId="7" fillId="9" borderId="5" xfId="0" applyNumberFormat="1" applyFont="1" applyFill="1" applyBorder="1" applyProtection="1"/>
    <xf numFmtId="10" fontId="1" fillId="0" borderId="0" xfId="0" applyNumberFormat="1" applyFont="1" applyBorder="1" applyProtection="1"/>
    <xf numFmtId="2" fontId="1" fillId="0" borderId="0" xfId="0" applyNumberFormat="1" applyFont="1" applyBorder="1" applyProtection="1"/>
    <xf numFmtId="0" fontId="1" fillId="2" borderId="0" xfId="0" applyFont="1" applyFill="1" applyBorder="1" applyProtection="1"/>
    <xf numFmtId="10" fontId="3" fillId="2" borderId="0" xfId="0" applyNumberFormat="1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2" fontId="1" fillId="2" borderId="0" xfId="0" applyNumberFormat="1" applyFont="1" applyFill="1" applyBorder="1" applyProtection="1"/>
    <xf numFmtId="0" fontId="5" fillId="9" borderId="1" xfId="0" applyFont="1" applyFill="1" applyBorder="1" applyProtection="1"/>
    <xf numFmtId="0" fontId="5" fillId="8" borderId="6" xfId="0" applyFont="1" applyFill="1" applyBorder="1" applyProtection="1"/>
    <xf numFmtId="10" fontId="5" fillId="8" borderId="6" xfId="0" applyNumberFormat="1" applyFont="1" applyFill="1" applyBorder="1" applyProtection="1"/>
    <xf numFmtId="2" fontId="5" fillId="8" borderId="7" xfId="0" applyNumberFormat="1" applyFont="1" applyFill="1" applyBorder="1" applyProtection="1"/>
    <xf numFmtId="0" fontId="5" fillId="0" borderId="0" xfId="0" applyFont="1" applyBorder="1" applyProtection="1"/>
    <xf numFmtId="0" fontId="1" fillId="9" borderId="3" xfId="0" applyFont="1" applyFill="1" applyBorder="1" applyProtection="1"/>
    <xf numFmtId="0" fontId="5" fillId="9" borderId="4" xfId="0" applyFont="1" applyFill="1" applyBorder="1" applyProtection="1"/>
    <xf numFmtId="10" fontId="1" fillId="9" borderId="4" xfId="0" applyNumberFormat="1" applyFont="1" applyFill="1" applyBorder="1" applyProtection="1"/>
    <xf numFmtId="0" fontId="1" fillId="9" borderId="4" xfId="0" applyFont="1" applyFill="1" applyBorder="1" applyProtection="1"/>
    <xf numFmtId="2" fontId="1" fillId="9" borderId="5" xfId="0" applyNumberFormat="1" applyFont="1" applyFill="1" applyBorder="1" applyProtection="1"/>
    <xf numFmtId="0" fontId="6" fillId="2" borderId="0" xfId="0" applyFont="1" applyFill="1" applyBorder="1" applyProtection="1"/>
    <xf numFmtId="0" fontId="7" fillId="9" borderId="16" xfId="0" applyFont="1" applyFill="1" applyBorder="1" applyProtection="1"/>
    <xf numFmtId="0" fontId="7" fillId="9" borderId="17" xfId="0" applyFont="1" applyFill="1" applyBorder="1" applyProtection="1"/>
    <xf numFmtId="10" fontId="7" fillId="9" borderId="17" xfId="0" applyNumberFormat="1" applyFont="1" applyFill="1" applyBorder="1" applyProtection="1"/>
    <xf numFmtId="2" fontId="7" fillId="9" borderId="18" xfId="0" applyNumberFormat="1" applyFont="1" applyFill="1" applyBorder="1" applyProtection="1"/>
    <xf numFmtId="164" fontId="7" fillId="8" borderId="6" xfId="0" applyNumberFormat="1" applyFont="1" applyFill="1" applyBorder="1" applyProtection="1"/>
    <xf numFmtId="0" fontId="6" fillId="9" borderId="0" xfId="0" applyFont="1" applyFill="1" applyBorder="1" applyProtection="1"/>
    <xf numFmtId="10" fontId="6" fillId="9" borderId="0" xfId="0" applyNumberFormat="1" applyFont="1" applyFill="1" applyBorder="1" applyProtection="1"/>
    <xf numFmtId="164" fontId="6" fillId="9" borderId="0" xfId="0" applyNumberFormat="1" applyFont="1" applyFill="1" applyBorder="1" applyProtection="1"/>
    <xf numFmtId="2" fontId="6" fillId="9" borderId="2" xfId="0" applyNumberFormat="1" applyFont="1" applyFill="1" applyBorder="1" applyProtection="1"/>
    <xf numFmtId="4" fontId="6" fillId="9" borderId="0" xfId="0" applyNumberFormat="1" applyFont="1" applyFill="1" applyBorder="1" applyProtection="1"/>
    <xf numFmtId="4" fontId="7" fillId="9" borderId="0" xfId="0" applyNumberFormat="1" applyFont="1" applyFill="1" applyBorder="1" applyProtection="1"/>
    <xf numFmtId="10" fontId="7" fillId="8" borderId="6" xfId="3" applyNumberFormat="1" applyFont="1" applyFill="1" applyBorder="1" applyProtection="1"/>
    <xf numFmtId="4" fontId="7" fillId="8" borderId="6" xfId="0" applyNumberFormat="1" applyFont="1" applyFill="1" applyBorder="1" applyProtection="1"/>
    <xf numFmtId="4" fontId="7" fillId="9" borderId="4" xfId="0" applyNumberFormat="1" applyFont="1" applyFill="1" applyBorder="1" applyProtection="1"/>
    <xf numFmtId="4" fontId="1" fillId="3" borderId="0" xfId="0" applyNumberFormat="1" applyFont="1" applyFill="1" applyBorder="1" applyProtection="1"/>
    <xf numFmtId="4" fontId="7" fillId="9" borderId="17" xfId="0" applyNumberFormat="1" applyFont="1" applyFill="1" applyBorder="1" applyProtection="1"/>
    <xf numFmtId="164" fontId="6" fillId="9" borderId="4" xfId="0" applyNumberFormat="1" applyFont="1" applyFill="1" applyBorder="1" applyProtection="1"/>
    <xf numFmtId="0" fontId="6" fillId="9" borderId="16" xfId="0" applyFont="1" applyFill="1" applyBorder="1" applyProtection="1"/>
    <xf numFmtId="0" fontId="6" fillId="9" borderId="17" xfId="0" applyFont="1" applyFill="1" applyBorder="1" applyProtection="1"/>
    <xf numFmtId="10" fontId="6" fillId="9" borderId="17" xfId="0" applyNumberFormat="1" applyFont="1" applyFill="1" applyBorder="1" applyProtection="1"/>
    <xf numFmtId="2" fontId="6" fillId="9" borderId="18" xfId="0" applyNumberFormat="1" applyFont="1" applyFill="1" applyBorder="1" applyProtection="1"/>
    <xf numFmtId="0" fontId="7" fillId="8" borderId="0" xfId="0" applyFont="1" applyFill="1" applyBorder="1" applyProtection="1"/>
    <xf numFmtId="10" fontId="7" fillId="8" borderId="0" xfId="0" applyNumberFormat="1" applyFont="1" applyFill="1" applyBorder="1" applyProtection="1"/>
    <xf numFmtId="2" fontId="7" fillId="8" borderId="2" xfId="0" applyNumberFormat="1" applyFont="1" applyFill="1" applyBorder="1" applyProtection="1"/>
    <xf numFmtId="0" fontId="6" fillId="9" borderId="4" xfId="0" applyFont="1" applyFill="1" applyBorder="1" applyProtection="1"/>
    <xf numFmtId="10" fontId="6" fillId="9" borderId="4" xfId="0" applyNumberFormat="1" applyFont="1" applyFill="1" applyBorder="1" applyProtection="1"/>
    <xf numFmtId="2" fontId="6" fillId="9" borderId="5" xfId="0" applyNumberFormat="1" applyFont="1" applyFill="1" applyBorder="1" applyProtection="1"/>
    <xf numFmtId="0" fontId="13" fillId="9" borderId="0" xfId="0" applyFont="1" applyFill="1" applyAlignment="1" applyProtection="1">
      <alignment horizontal="left"/>
    </xf>
    <xf numFmtId="0" fontId="12" fillId="9" borderId="0" xfId="0" applyNumberFormat="1" applyFont="1" applyFill="1" applyAlignment="1" applyProtection="1">
      <alignment horizontal="left" wrapText="1"/>
    </xf>
    <xf numFmtId="0" fontId="12" fillId="9" borderId="0" xfId="0" applyFont="1" applyFill="1" applyAlignment="1" applyProtection="1">
      <alignment horizontal="left" wrapText="1"/>
    </xf>
    <xf numFmtId="0" fontId="12" fillId="9" borderId="0" xfId="0" applyFont="1" applyFill="1" applyAlignment="1" applyProtection="1"/>
    <xf numFmtId="0" fontId="0" fillId="9" borderId="0" xfId="0" applyFill="1" applyAlignment="1" applyProtection="1">
      <alignment horizontal="left"/>
    </xf>
    <xf numFmtId="0" fontId="0" fillId="9" borderId="0" xfId="0" applyFont="1" applyFill="1" applyAlignment="1" applyProtection="1">
      <alignment horizontal="left"/>
    </xf>
    <xf numFmtId="0" fontId="1" fillId="9" borderId="0" xfId="0" applyFont="1" applyFill="1" applyAlignment="1" applyProtection="1">
      <alignment horizontal="left"/>
    </xf>
    <xf numFmtId="0" fontId="1" fillId="9" borderId="0" xfId="0" applyFont="1" applyFill="1" applyBorder="1" applyProtection="1"/>
    <xf numFmtId="10" fontId="1" fillId="9" borderId="0" xfId="0" applyNumberFormat="1" applyFont="1" applyFill="1" applyBorder="1" applyProtection="1"/>
    <xf numFmtId="2" fontId="1" fillId="9" borderId="0" xfId="0" applyNumberFormat="1" applyFont="1" applyFill="1" applyBorder="1" applyProtection="1"/>
    <xf numFmtId="4" fontId="2" fillId="0" borderId="0" xfId="0" applyNumberFormat="1" applyFont="1" applyAlignment="1">
      <alignment horizontal="center" vertical="top" wrapText="1"/>
    </xf>
    <xf numFmtId="4" fontId="3" fillId="2" borderId="0" xfId="0" applyNumberFormat="1" applyFont="1" applyFill="1" applyAlignment="1">
      <alignment horizontal="center" vertical="top"/>
    </xf>
    <xf numFmtId="4" fontId="1" fillId="3" borderId="0" xfId="0" applyNumberFormat="1" applyFont="1" applyFill="1"/>
    <xf numFmtId="4" fontId="15" fillId="5" borderId="18" xfId="2" applyNumberFormat="1" applyFont="1" applyBorder="1" applyProtection="1"/>
    <xf numFmtId="4" fontId="16" fillId="4" borderId="2" xfId="1" applyNumberFormat="1" applyFont="1" applyBorder="1" applyProtection="1"/>
    <xf numFmtId="4" fontId="16" fillId="4" borderId="19" xfId="1" applyNumberFormat="1" applyFont="1" applyBorder="1" applyProtection="1"/>
    <xf numFmtId="4" fontId="1" fillId="5" borderId="5" xfId="2" applyNumberFormat="1" applyFont="1" applyBorder="1" applyProtection="1"/>
    <xf numFmtId="4" fontId="1" fillId="0" borderId="0" xfId="0" applyNumberFormat="1" applyFont="1" applyProtection="1"/>
    <xf numFmtId="4" fontId="1" fillId="2" borderId="0" xfId="0" applyNumberFormat="1" applyFont="1" applyFill="1" applyProtection="1"/>
    <xf numFmtId="4" fontId="7" fillId="6" borderId="18" xfId="0" applyNumberFormat="1" applyFont="1" applyFill="1" applyBorder="1" applyProtection="1"/>
    <xf numFmtId="4" fontId="7" fillId="6" borderId="2" xfId="0" applyNumberFormat="1" applyFont="1" applyFill="1" applyBorder="1" applyProtection="1"/>
    <xf numFmtId="4" fontId="1" fillId="6" borderId="2" xfId="0" applyNumberFormat="1" applyFont="1" applyFill="1" applyBorder="1" applyProtection="1"/>
    <xf numFmtId="4" fontId="16" fillId="7" borderId="2" xfId="1" applyNumberFormat="1" applyFont="1" applyFill="1" applyBorder="1" applyProtection="1"/>
    <xf numFmtId="4" fontId="16" fillId="6" borderId="2" xfId="1" applyNumberFormat="1" applyFont="1" applyFill="1" applyBorder="1" applyProtection="1"/>
    <xf numFmtId="4" fontId="5" fillId="6" borderId="2" xfId="0" applyNumberFormat="1" applyFont="1" applyFill="1" applyBorder="1" applyProtection="1"/>
    <xf numFmtId="4" fontId="16" fillId="4" borderId="7" xfId="1" applyNumberFormat="1" applyFont="1" applyBorder="1" applyProtection="1"/>
    <xf numFmtId="4" fontId="5" fillId="6" borderId="5" xfId="0" applyNumberFormat="1" applyFont="1" applyFill="1" applyBorder="1" applyProtection="1"/>
    <xf numFmtId="4" fontId="1" fillId="5" borderId="2" xfId="2" applyNumberFormat="1" applyFont="1" applyBorder="1" applyProtection="1"/>
    <xf numFmtId="4" fontId="15" fillId="5" borderId="5" xfId="2" applyNumberFormat="1" applyFont="1" applyBorder="1" applyProtection="1"/>
    <xf numFmtId="4" fontId="15" fillId="5" borderId="10" xfId="2" applyNumberFormat="1" applyFont="1" applyBorder="1" applyProtection="1"/>
    <xf numFmtId="4" fontId="15" fillId="5" borderId="15" xfId="2" applyNumberFormat="1" applyFont="1" applyBorder="1" applyProtection="1"/>
    <xf numFmtId="4" fontId="15" fillId="5" borderId="12" xfId="2" applyNumberFormat="1" applyFont="1" applyBorder="1"/>
    <xf numFmtId="4" fontId="1" fillId="3" borderId="18" xfId="0" applyNumberFormat="1" applyFont="1" applyFill="1" applyBorder="1"/>
    <xf numFmtId="4" fontId="1" fillId="0" borderId="0" xfId="0" applyNumberFormat="1" applyFont="1"/>
    <xf numFmtId="4" fontId="1" fillId="7" borderId="0" xfId="0" applyNumberFormat="1" applyFont="1" applyFill="1"/>
    <xf numFmtId="4" fontId="13" fillId="7" borderId="0" xfId="0" applyNumberFormat="1" applyFont="1" applyFill="1" applyAlignment="1">
      <alignment horizontal="center"/>
    </xf>
    <xf numFmtId="4" fontId="14" fillId="7" borderId="0" xfId="0" applyNumberFormat="1" applyFont="1" applyFill="1" applyAlignment="1">
      <alignment horizontal="left"/>
    </xf>
    <xf numFmtId="4" fontId="14" fillId="7" borderId="0" xfId="0" applyNumberFormat="1" applyFont="1" applyFill="1" applyAlignment="1">
      <alignment vertical="top"/>
    </xf>
    <xf numFmtId="4" fontId="1" fillId="7" borderId="0" xfId="0" applyNumberFormat="1" applyFont="1" applyFill="1" applyAlignment="1"/>
    <xf numFmtId="4" fontId="1" fillId="7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left"/>
    </xf>
    <xf numFmtId="4" fontId="1" fillId="0" borderId="0" xfId="0" applyNumberFormat="1" applyFont="1" applyAlignment="1"/>
    <xf numFmtId="165" fontId="1" fillId="0" borderId="0" xfId="2" applyNumberFormat="1" applyFont="1" applyFill="1" applyBorder="1" applyProtection="1">
      <protection locked="0"/>
    </xf>
    <xf numFmtId="165" fontId="6" fillId="3" borderId="0" xfId="0" applyNumberFormat="1" applyFont="1" applyFill="1" applyBorder="1" applyProtection="1">
      <protection locked="0"/>
    </xf>
    <xf numFmtId="0" fontId="6" fillId="3" borderId="0" xfId="0" applyFont="1" applyFill="1" applyProtection="1"/>
    <xf numFmtId="10" fontId="2" fillId="0" borderId="0" xfId="0" applyNumberFormat="1" applyFont="1" applyAlignment="1">
      <alignment horizontal="right" vertical="top" wrapText="1"/>
    </xf>
    <xf numFmtId="10" fontId="3" fillId="2" borderId="0" xfId="0" applyNumberFormat="1" applyFont="1" applyFill="1" applyAlignment="1">
      <alignment horizontal="right" vertical="top"/>
    </xf>
    <xf numFmtId="10" fontId="1" fillId="3" borderId="0" xfId="0" applyNumberFormat="1" applyFont="1" applyFill="1" applyAlignment="1">
      <alignment horizontal="right"/>
    </xf>
    <xf numFmtId="10" fontId="15" fillId="5" borderId="17" xfId="2" applyNumberFormat="1" applyFont="1" applyBorder="1" applyAlignment="1" applyProtection="1">
      <alignment horizontal="right"/>
    </xf>
    <xf numFmtId="10" fontId="16" fillId="4" borderId="0" xfId="1" applyNumberFormat="1" applyFont="1" applyBorder="1" applyAlignment="1" applyProtection="1">
      <alignment horizontal="right"/>
    </xf>
    <xf numFmtId="10" fontId="1" fillId="5" borderId="0" xfId="2" applyNumberFormat="1" applyFont="1" applyBorder="1" applyAlignment="1">
      <alignment horizontal="right"/>
    </xf>
    <xf numFmtId="10" fontId="16" fillId="4" borderId="20" xfId="1" applyNumberFormat="1" applyFont="1" applyBorder="1" applyAlignment="1" applyProtection="1">
      <alignment horizontal="right"/>
    </xf>
    <xf numFmtId="10" fontId="1" fillId="5" borderId="4" xfId="2" applyNumberFormat="1" applyFont="1" applyBorder="1" applyAlignment="1" applyProtection="1">
      <alignment horizontal="right"/>
    </xf>
    <xf numFmtId="10" fontId="1" fillId="0" borderId="0" xfId="0" applyNumberFormat="1" applyFont="1" applyAlignment="1" applyProtection="1">
      <alignment horizontal="right"/>
    </xf>
    <xf numFmtId="10" fontId="3" fillId="2" borderId="0" xfId="0" applyNumberFormat="1" applyFont="1" applyFill="1" applyAlignment="1" applyProtection="1">
      <alignment horizontal="right"/>
    </xf>
    <xf numFmtId="10" fontId="7" fillId="6" borderId="17" xfId="0" applyNumberFormat="1" applyFont="1" applyFill="1" applyBorder="1" applyAlignment="1" applyProtection="1">
      <alignment horizontal="right"/>
    </xf>
    <xf numFmtId="10" fontId="7" fillId="6" borderId="0" xfId="0" applyNumberFormat="1" applyFont="1" applyFill="1" applyBorder="1" applyAlignment="1" applyProtection="1">
      <alignment horizontal="right"/>
    </xf>
    <xf numFmtId="10" fontId="1" fillId="6" borderId="0" xfId="0" applyNumberFormat="1" applyFont="1" applyFill="1" applyBorder="1" applyAlignment="1" applyProtection="1">
      <alignment horizontal="right"/>
    </xf>
    <xf numFmtId="10" fontId="16" fillId="7" borderId="0" xfId="1" applyNumberFormat="1" applyFont="1" applyFill="1" applyBorder="1" applyAlignment="1" applyProtection="1">
      <alignment horizontal="right"/>
    </xf>
    <xf numFmtId="10" fontId="16" fillId="6" borderId="0" xfId="1" applyNumberFormat="1" applyFont="1" applyFill="1" applyBorder="1" applyAlignment="1" applyProtection="1">
      <alignment horizontal="right"/>
    </xf>
    <xf numFmtId="10" fontId="5" fillId="6" borderId="0" xfId="0" applyNumberFormat="1" applyFont="1" applyFill="1" applyBorder="1" applyAlignment="1" applyProtection="1">
      <alignment horizontal="right"/>
    </xf>
    <xf numFmtId="10" fontId="16" fillId="4" borderId="6" xfId="1" applyNumberFormat="1" applyFont="1" applyBorder="1" applyAlignment="1" applyProtection="1">
      <alignment horizontal="right"/>
    </xf>
    <xf numFmtId="10" fontId="5" fillId="6" borderId="4" xfId="0" applyNumberFormat="1" applyFont="1" applyFill="1" applyBorder="1" applyAlignment="1" applyProtection="1">
      <alignment horizontal="right"/>
    </xf>
    <xf numFmtId="10" fontId="7" fillId="0" borderId="0" xfId="0" applyNumberFormat="1" applyFont="1" applyFill="1" applyBorder="1" applyAlignment="1" applyProtection="1">
      <alignment horizontal="right"/>
    </xf>
    <xf numFmtId="10" fontId="1" fillId="3" borderId="0" xfId="0" applyNumberFormat="1" applyFont="1" applyFill="1" applyAlignment="1" applyProtection="1">
      <alignment horizontal="right"/>
    </xf>
    <xf numFmtId="10" fontId="16" fillId="4" borderId="0" xfId="3" applyNumberFormat="1" applyFont="1" applyFill="1" applyBorder="1" applyAlignment="1" applyProtection="1">
      <alignment horizontal="right"/>
    </xf>
    <xf numFmtId="10" fontId="16" fillId="7" borderId="0" xfId="3" applyNumberFormat="1" applyFont="1" applyFill="1" applyBorder="1" applyAlignment="1" applyProtection="1">
      <alignment horizontal="right"/>
    </xf>
    <xf numFmtId="10" fontId="1" fillId="5" borderId="0" xfId="2" applyNumberFormat="1" applyFont="1" applyBorder="1" applyAlignment="1" applyProtection="1">
      <alignment horizontal="right"/>
    </xf>
    <xf numFmtId="10" fontId="15" fillId="5" borderId="4" xfId="2" applyNumberFormat="1" applyFont="1" applyBorder="1" applyAlignment="1" applyProtection="1">
      <alignment horizontal="right"/>
    </xf>
    <xf numFmtId="10" fontId="15" fillId="5" borderId="9" xfId="2" applyNumberFormat="1" applyFont="1" applyBorder="1" applyAlignment="1" applyProtection="1">
      <alignment horizontal="right"/>
    </xf>
    <xf numFmtId="10" fontId="15" fillId="5" borderId="14" xfId="2" applyNumberFormat="1" applyFont="1" applyBorder="1" applyAlignment="1" applyProtection="1">
      <alignment horizontal="right"/>
    </xf>
    <xf numFmtId="10" fontId="15" fillId="5" borderId="0" xfId="2" applyNumberFormat="1" applyFont="1" applyBorder="1" applyAlignment="1">
      <alignment horizontal="right"/>
    </xf>
    <xf numFmtId="10" fontId="1" fillId="3" borderId="17" xfId="0" applyNumberFormat="1" applyFont="1" applyFill="1" applyBorder="1" applyAlignment="1">
      <alignment horizontal="right"/>
    </xf>
    <xf numFmtId="10" fontId="1" fillId="5" borderId="17" xfId="2" applyNumberFormat="1" applyFont="1" applyBorder="1" applyAlignment="1">
      <alignment horizontal="right"/>
    </xf>
    <xf numFmtId="10" fontId="1" fillId="5" borderId="4" xfId="2" applyNumberFormat="1" applyFont="1" applyBorder="1" applyAlignment="1">
      <alignment horizontal="right"/>
    </xf>
    <xf numFmtId="0" fontId="1" fillId="7" borderId="0" xfId="0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14" fillId="7" borderId="0" xfId="0" applyNumberFormat="1" applyFont="1" applyFill="1" applyAlignment="1">
      <alignment horizontal="right"/>
    </xf>
    <xf numFmtId="0" fontId="14" fillId="7" borderId="0" xfId="0" applyNumberFormat="1" applyFont="1" applyFill="1" applyAlignment="1">
      <alignment horizontal="right" vertical="top"/>
    </xf>
    <xf numFmtId="0" fontId="14" fillId="7" borderId="0" xfId="0" applyFont="1" applyFill="1" applyAlignment="1">
      <alignment horizontal="right"/>
    </xf>
    <xf numFmtId="10" fontId="1" fillId="7" borderId="0" xfId="0" applyNumberFormat="1" applyFont="1" applyFill="1" applyAlignment="1">
      <alignment horizontal="right"/>
    </xf>
    <xf numFmtId="10" fontId="1" fillId="0" borderId="0" xfId="0" applyNumberFormat="1" applyFont="1" applyAlignment="1">
      <alignment horizontal="right"/>
    </xf>
    <xf numFmtId="0" fontId="6" fillId="5" borderId="0" xfId="2" applyFont="1" applyBorder="1"/>
    <xf numFmtId="10" fontId="6" fillId="5" borderId="0" xfId="2" applyNumberFormat="1" applyFont="1" applyBorder="1"/>
    <xf numFmtId="10" fontId="6" fillId="5" borderId="0" xfId="2" applyNumberFormat="1" applyFont="1" applyBorder="1" applyAlignment="1">
      <alignment horizontal="right"/>
    </xf>
    <xf numFmtId="165" fontId="6" fillId="0" borderId="0" xfId="2" applyNumberFormat="1" applyFont="1" applyFill="1" applyBorder="1" applyProtection="1">
      <protection locked="0"/>
    </xf>
    <xf numFmtId="4" fontId="6" fillId="5" borderId="2" xfId="2" applyNumberFormat="1" applyFont="1" applyBorder="1"/>
    <xf numFmtId="0" fontId="6" fillId="6" borderId="0" xfId="0" applyFont="1" applyFill="1" applyBorder="1"/>
    <xf numFmtId="10" fontId="6" fillId="6" borderId="0" xfId="0" applyNumberFormat="1" applyFont="1" applyFill="1" applyBorder="1"/>
    <xf numFmtId="4" fontId="6" fillId="6" borderId="2" xfId="0" applyNumberFormat="1" applyFont="1" applyFill="1" applyBorder="1"/>
    <xf numFmtId="0" fontId="1" fillId="5" borderId="11" xfId="2" applyFont="1" applyBorder="1" applyProtection="1"/>
    <xf numFmtId="0" fontId="16" fillId="10" borderId="20" xfId="2" applyFont="1" applyFill="1" applyBorder="1" applyProtection="1"/>
    <xf numFmtId="10" fontId="16" fillId="10" borderId="20" xfId="2" applyNumberFormat="1" applyFont="1" applyFill="1" applyBorder="1" applyProtection="1"/>
    <xf numFmtId="10" fontId="16" fillId="10" borderId="20" xfId="2" applyNumberFormat="1" applyFont="1" applyFill="1" applyBorder="1" applyAlignment="1" applyProtection="1">
      <alignment horizontal="right"/>
    </xf>
    <xf numFmtId="4" fontId="17" fillId="10" borderId="22" xfId="2" applyNumberFormat="1" applyFont="1" applyFill="1" applyBorder="1" applyProtection="1"/>
    <xf numFmtId="0" fontId="6" fillId="5" borderId="1" xfId="2" applyFont="1" applyBorder="1"/>
    <xf numFmtId="0" fontId="6" fillId="0" borderId="0" xfId="0" applyFont="1"/>
    <xf numFmtId="0" fontId="6" fillId="5" borderId="1" xfId="2" applyFont="1" applyBorder="1" applyProtection="1"/>
    <xf numFmtId="0" fontId="18" fillId="7" borderId="0" xfId="1" applyFont="1" applyFill="1" applyBorder="1" applyProtection="1"/>
    <xf numFmtId="10" fontId="18" fillId="7" borderId="0" xfId="3" applyNumberFormat="1" applyFont="1" applyFill="1" applyBorder="1" applyProtection="1"/>
    <xf numFmtId="10" fontId="6" fillId="5" borderId="0" xfId="3" applyNumberFormat="1" applyFont="1" applyFill="1" applyBorder="1"/>
    <xf numFmtId="0" fontId="6" fillId="6" borderId="1" xfId="0" applyFont="1" applyFill="1" applyBorder="1"/>
    <xf numFmtId="0" fontId="5" fillId="3" borderId="0" xfId="0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/>
    <xf numFmtId="4" fontId="1" fillId="3" borderId="0" xfId="0" applyNumberFormat="1" applyFont="1" applyFill="1" applyBorder="1" applyAlignment="1" applyProtection="1"/>
    <xf numFmtId="0" fontId="1" fillId="3" borderId="0" xfId="0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/>
    <xf numFmtId="4" fontId="1" fillId="0" borderId="0" xfId="0" applyNumberFormat="1" applyFont="1" applyBorder="1" applyAlignment="1" applyProtection="1"/>
    <xf numFmtId="0" fontId="1" fillId="3" borderId="0" xfId="0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/>
    </xf>
    <xf numFmtId="10" fontId="14" fillId="7" borderId="0" xfId="0" applyNumberFormat="1" applyFont="1" applyFill="1" applyBorder="1" applyAlignment="1" applyProtection="1">
      <alignment horizontal="right" vertical="center"/>
      <protection locked="0"/>
    </xf>
    <xf numFmtId="4" fontId="15" fillId="5" borderId="17" xfId="2" applyNumberFormat="1" applyFont="1" applyBorder="1" applyProtection="1"/>
    <xf numFmtId="10" fontId="3" fillId="2" borderId="0" xfId="0" applyNumberFormat="1" applyFont="1" applyFill="1" applyBorder="1" applyAlignment="1" applyProtection="1">
      <alignment horizontal="right" vertical="top"/>
    </xf>
    <xf numFmtId="10" fontId="1" fillId="3" borderId="0" xfId="0" applyNumberFormat="1" applyFont="1" applyFill="1" applyBorder="1" applyAlignment="1" applyProtection="1">
      <alignment horizontal="right"/>
    </xf>
    <xf numFmtId="10" fontId="1" fillId="9" borderId="17" xfId="0" applyNumberFormat="1" applyFont="1" applyFill="1" applyBorder="1" applyAlignment="1" applyProtection="1">
      <alignment horizontal="right"/>
    </xf>
    <xf numFmtId="10" fontId="7" fillId="9" borderId="0" xfId="0" applyNumberFormat="1" applyFont="1" applyFill="1" applyBorder="1" applyAlignment="1" applyProtection="1">
      <alignment horizontal="right"/>
    </xf>
    <xf numFmtId="10" fontId="6" fillId="9" borderId="0" xfId="0" applyNumberFormat="1" applyFont="1" applyFill="1" applyBorder="1" applyAlignment="1">
      <alignment horizontal="right"/>
    </xf>
    <xf numFmtId="10" fontId="7" fillId="8" borderId="6" xfId="0" applyNumberFormat="1" applyFont="1" applyFill="1" applyBorder="1" applyAlignment="1" applyProtection="1">
      <alignment horizontal="right"/>
    </xf>
    <xf numFmtId="10" fontId="7" fillId="9" borderId="4" xfId="0" applyNumberFormat="1" applyFont="1" applyFill="1" applyBorder="1" applyAlignment="1" applyProtection="1">
      <alignment horizontal="right"/>
    </xf>
    <xf numFmtId="10" fontId="1" fillId="0" borderId="0" xfId="0" applyNumberFormat="1" applyFont="1" applyBorder="1" applyAlignment="1" applyProtection="1">
      <alignment horizontal="right"/>
    </xf>
    <xf numFmtId="10" fontId="3" fillId="2" borderId="0" xfId="0" applyNumberFormat="1" applyFont="1" applyFill="1" applyBorder="1" applyAlignment="1" applyProtection="1">
      <alignment horizontal="right"/>
    </xf>
    <xf numFmtId="10" fontId="5" fillId="8" borderId="6" xfId="0" applyNumberFormat="1" applyFont="1" applyFill="1" applyBorder="1" applyAlignment="1" applyProtection="1">
      <alignment horizontal="right"/>
    </xf>
    <xf numFmtId="10" fontId="1" fillId="9" borderId="4" xfId="0" applyNumberFormat="1" applyFont="1" applyFill="1" applyBorder="1" applyAlignment="1" applyProtection="1">
      <alignment horizontal="right"/>
    </xf>
    <xf numFmtId="10" fontId="7" fillId="9" borderId="17" xfId="0" applyNumberFormat="1" applyFont="1" applyFill="1" applyBorder="1" applyAlignment="1" applyProtection="1">
      <alignment horizontal="right"/>
    </xf>
    <xf numFmtId="10" fontId="6" fillId="9" borderId="0" xfId="0" applyNumberFormat="1" applyFont="1" applyFill="1" applyBorder="1" applyAlignment="1" applyProtection="1">
      <alignment horizontal="right"/>
    </xf>
    <xf numFmtId="10" fontId="7" fillId="8" borderId="6" xfId="3" applyNumberFormat="1" applyFont="1" applyFill="1" applyBorder="1" applyAlignment="1" applyProtection="1">
      <alignment horizontal="right"/>
    </xf>
    <xf numFmtId="10" fontId="6" fillId="9" borderId="17" xfId="0" applyNumberFormat="1" applyFont="1" applyFill="1" applyBorder="1" applyAlignment="1" applyProtection="1">
      <alignment horizontal="right"/>
    </xf>
    <xf numFmtId="10" fontId="7" fillId="8" borderId="0" xfId="0" applyNumberFormat="1" applyFont="1" applyFill="1" applyBorder="1" applyAlignment="1" applyProtection="1">
      <alignment horizontal="right"/>
    </xf>
    <xf numFmtId="10" fontId="6" fillId="9" borderId="4" xfId="0" applyNumberFormat="1" applyFont="1" applyFill="1" applyBorder="1" applyAlignment="1" applyProtection="1">
      <alignment horizontal="right"/>
    </xf>
    <xf numFmtId="10" fontId="1" fillId="9" borderId="4" xfId="0" applyNumberFormat="1" applyFont="1" applyFill="1" applyBorder="1" applyAlignment="1">
      <alignment horizontal="right"/>
    </xf>
    <xf numFmtId="0" fontId="0" fillId="3" borderId="0" xfId="0" applyFill="1" applyBorder="1" applyAlignment="1" applyProtection="1">
      <alignment horizontal="right" vertical="center" wrapText="1"/>
      <protection locked="0"/>
    </xf>
    <xf numFmtId="0" fontId="0" fillId="3" borderId="0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13" fillId="9" borderId="0" xfId="0" applyFont="1" applyFill="1" applyAlignment="1" applyProtection="1">
      <alignment horizontal="right"/>
    </xf>
    <xf numFmtId="0" fontId="12" fillId="9" borderId="0" xfId="0" applyNumberFormat="1" applyFont="1" applyFill="1" applyAlignment="1" applyProtection="1">
      <alignment horizontal="right" wrapText="1"/>
    </xf>
    <xf numFmtId="0" fontId="12" fillId="9" borderId="0" xfId="0" applyFont="1" applyFill="1" applyAlignment="1" applyProtection="1">
      <alignment horizontal="right" wrapText="1"/>
    </xf>
    <xf numFmtId="0" fontId="12" fillId="9" borderId="0" xfId="0" applyFont="1" applyFill="1" applyAlignment="1" applyProtection="1">
      <alignment horizontal="right"/>
    </xf>
    <xf numFmtId="0" fontId="0" fillId="9" borderId="0" xfId="0" applyFont="1" applyFill="1" applyAlignment="1" applyProtection="1">
      <alignment horizontal="right"/>
    </xf>
    <xf numFmtId="0" fontId="1" fillId="9" borderId="0" xfId="0" applyFont="1" applyFill="1" applyAlignment="1" applyProtection="1">
      <alignment horizontal="right"/>
    </xf>
    <xf numFmtId="10" fontId="1" fillId="9" borderId="0" xfId="0" applyNumberFormat="1" applyFont="1" applyFill="1" applyBorder="1" applyAlignment="1" applyProtection="1">
      <alignment horizontal="right"/>
    </xf>
    <xf numFmtId="10" fontId="1" fillId="0" borderId="0" xfId="0" applyNumberFormat="1" applyFont="1" applyBorder="1" applyAlignment="1">
      <alignment horizontal="right"/>
    </xf>
    <xf numFmtId="0" fontId="6" fillId="9" borderId="0" xfId="2" applyFont="1" applyFill="1" applyBorder="1"/>
    <xf numFmtId="10" fontId="6" fillId="9" borderId="0" xfId="0" applyNumberFormat="1" applyFont="1" applyFill="1"/>
    <xf numFmtId="10" fontId="13" fillId="9" borderId="0" xfId="0" applyNumberFormat="1" applyFont="1" applyFill="1" applyAlignment="1" applyProtection="1">
      <alignment horizontal="left"/>
    </xf>
    <xf numFmtId="10" fontId="12" fillId="9" borderId="0" xfId="0" applyNumberFormat="1" applyFont="1" applyFill="1" applyAlignment="1" applyProtection="1">
      <alignment horizontal="left" wrapText="1"/>
    </xf>
    <xf numFmtId="10" fontId="12" fillId="9" borderId="0" xfId="0" applyNumberFormat="1" applyFont="1" applyFill="1" applyAlignment="1" applyProtection="1"/>
    <xf numFmtId="10" fontId="0" fillId="9" borderId="0" xfId="0" applyNumberFormat="1" applyFont="1" applyFill="1" applyAlignment="1" applyProtection="1">
      <alignment horizontal="left"/>
    </xf>
    <xf numFmtId="10" fontId="1" fillId="9" borderId="0" xfId="0" applyNumberFormat="1" applyFont="1" applyFill="1" applyAlignment="1" applyProtection="1">
      <alignment horizontal="left"/>
    </xf>
    <xf numFmtId="0" fontId="4" fillId="3" borderId="0" xfId="0" applyFont="1" applyFill="1" applyBorder="1" applyProtection="1"/>
    <xf numFmtId="0" fontId="6" fillId="3" borderId="0" xfId="0" applyFont="1" applyFill="1" applyBorder="1"/>
    <xf numFmtId="0" fontId="7" fillId="3" borderId="0" xfId="0" applyFont="1" applyFill="1" applyBorder="1" applyProtection="1"/>
    <xf numFmtId="0" fontId="5" fillId="3" borderId="0" xfId="0" applyFont="1" applyFill="1" applyBorder="1" applyProtection="1"/>
    <xf numFmtId="0" fontId="1" fillId="3" borderId="0" xfId="0" applyFont="1" applyFill="1" applyBorder="1"/>
    <xf numFmtId="0" fontId="11" fillId="3" borderId="0" xfId="0" applyFont="1" applyFill="1" applyBorder="1" applyAlignment="1">
      <alignment horizontal="right" vertical="center"/>
    </xf>
    <xf numFmtId="0" fontId="6" fillId="9" borderId="3" xfId="0" applyFont="1" applyFill="1" applyBorder="1"/>
    <xf numFmtId="0" fontId="6" fillId="9" borderId="16" xfId="0" applyFont="1" applyFill="1" applyBorder="1"/>
    <xf numFmtId="0" fontId="6" fillId="3" borderId="17" xfId="0" applyFont="1" applyFill="1" applyBorder="1"/>
    <xf numFmtId="10" fontId="6" fillId="3" borderId="17" xfId="0" applyNumberFormat="1" applyFont="1" applyFill="1" applyBorder="1"/>
    <xf numFmtId="10" fontId="6" fillId="3" borderId="17" xfId="0" applyNumberFormat="1" applyFont="1" applyFill="1" applyBorder="1" applyAlignment="1">
      <alignment horizontal="right"/>
    </xf>
    <xf numFmtId="2" fontId="6" fillId="3" borderId="18" xfId="0" applyNumberFormat="1" applyFont="1" applyFill="1" applyBorder="1"/>
    <xf numFmtId="10" fontId="6" fillId="9" borderId="17" xfId="0" applyNumberFormat="1" applyFont="1" applyFill="1" applyBorder="1"/>
    <xf numFmtId="10" fontId="6" fillId="9" borderId="17" xfId="0" applyNumberFormat="1" applyFont="1" applyFill="1" applyBorder="1" applyAlignment="1">
      <alignment horizontal="right"/>
    </xf>
    <xf numFmtId="10" fontId="6" fillId="9" borderId="4" xfId="0" applyNumberFormat="1" applyFont="1" applyFill="1" applyBorder="1"/>
    <xf numFmtId="10" fontId="6" fillId="9" borderId="4" xfId="0" applyNumberFormat="1" applyFont="1" applyFill="1" applyBorder="1" applyAlignment="1">
      <alignment horizontal="right"/>
    </xf>
    <xf numFmtId="10" fontId="2" fillId="0" borderId="0" xfId="0" applyNumberFormat="1" applyFont="1" applyBorder="1" applyAlignment="1" applyProtection="1">
      <alignment horizontal="center" wrapText="1"/>
    </xf>
    <xf numFmtId="10" fontId="2" fillId="0" borderId="0" xfId="0" applyNumberFormat="1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center" wrapText="1"/>
    </xf>
    <xf numFmtId="2" fontId="2" fillId="0" borderId="0" xfId="0" applyNumberFormat="1" applyFont="1" applyBorder="1" applyAlignment="1" applyProtection="1">
      <alignment horizontal="center" wrapText="1"/>
    </xf>
    <xf numFmtId="0" fontId="6" fillId="9" borderId="1" xfId="0" applyFont="1" applyFill="1" applyBorder="1" applyAlignment="1">
      <alignment wrapText="1"/>
    </xf>
    <xf numFmtId="0" fontId="1" fillId="9" borderId="3" xfId="0" applyFont="1" applyFill="1" applyBorder="1" applyAlignment="1">
      <alignment wrapText="1"/>
    </xf>
    <xf numFmtId="10" fontId="6" fillId="9" borderId="0" xfId="0" applyNumberFormat="1" applyFont="1" applyFill="1" applyBorder="1" applyAlignment="1">
      <alignment vertical="top"/>
    </xf>
    <xf numFmtId="0" fontId="6" fillId="3" borderId="0" xfId="0" applyFont="1" applyFill="1"/>
    <xf numFmtId="0" fontId="1" fillId="9" borderId="16" xfId="0" applyFont="1" applyFill="1" applyBorder="1" applyProtection="1"/>
    <xf numFmtId="0" fontId="1" fillId="9" borderId="17" xfId="0" applyFont="1" applyFill="1" applyBorder="1" applyProtection="1"/>
    <xf numFmtId="0" fontId="1" fillId="9" borderId="18" xfId="0" applyFont="1" applyFill="1" applyBorder="1" applyProtection="1"/>
    <xf numFmtId="0" fontId="5" fillId="9" borderId="1" xfId="0" applyFont="1" applyFill="1" applyBorder="1" applyProtection="1"/>
    <xf numFmtId="0" fontId="5" fillId="9" borderId="0" xfId="0" applyFont="1" applyFill="1" applyBorder="1" applyProtection="1"/>
    <xf numFmtId="0" fontId="5" fillId="9" borderId="2" xfId="0" applyFont="1" applyFill="1" applyBorder="1" applyProtection="1"/>
    <xf numFmtId="0" fontId="1" fillId="9" borderId="3" xfId="0" applyFont="1" applyFill="1" applyBorder="1" applyProtection="1"/>
    <xf numFmtId="0" fontId="1" fillId="9" borderId="4" xfId="0" applyFont="1" applyFill="1" applyBorder="1" applyProtection="1"/>
    <xf numFmtId="0" fontId="1" fillId="9" borderId="5" xfId="0" applyFont="1" applyFill="1" applyBorder="1" applyProtection="1"/>
    <xf numFmtId="0" fontId="6" fillId="3" borderId="0" xfId="0" applyFont="1" applyFill="1" applyBorder="1" applyAlignment="1" applyProtection="1">
      <alignment vertical="top" wrapText="1"/>
      <protection locked="0"/>
    </xf>
    <xf numFmtId="0" fontId="6" fillId="3" borderId="2" xfId="0" applyFont="1" applyFill="1" applyBorder="1" applyAlignment="1" applyProtection="1">
      <alignment vertical="top" wrapText="1"/>
      <protection locked="0"/>
    </xf>
    <xf numFmtId="0" fontId="6" fillId="3" borderId="4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12" fillId="9" borderId="0" xfId="0" applyNumberFormat="1" applyFont="1" applyFill="1" applyAlignment="1" applyProtection="1">
      <alignment horizontal="left" wrapText="1"/>
    </xf>
    <xf numFmtId="0" fontId="12" fillId="9" borderId="0" xfId="0" applyFont="1" applyFill="1" applyAlignment="1" applyProtection="1">
      <alignment horizontal="left" wrapText="1"/>
    </xf>
    <xf numFmtId="0" fontId="11" fillId="9" borderId="16" xfId="0" applyFont="1" applyFill="1" applyBorder="1" applyAlignment="1">
      <alignment horizontal="left" vertical="center"/>
    </xf>
    <xf numFmtId="0" fontId="11" fillId="9" borderId="17" xfId="0" applyFont="1" applyFill="1" applyBorder="1" applyAlignment="1">
      <alignment horizontal="left" vertical="center"/>
    </xf>
    <xf numFmtId="0" fontId="11" fillId="9" borderId="18" xfId="0" applyFont="1" applyFill="1" applyBorder="1" applyAlignment="1">
      <alignment horizontal="left" vertical="center"/>
    </xf>
    <xf numFmtId="0" fontId="11" fillId="9" borderId="3" xfId="0" applyFont="1" applyFill="1" applyBorder="1" applyAlignment="1">
      <alignment horizontal="left" vertical="center"/>
    </xf>
    <xf numFmtId="0" fontId="11" fillId="9" borderId="4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0" fillId="9" borderId="16" xfId="0" applyFont="1" applyFill="1" applyBorder="1" applyAlignment="1">
      <alignment horizontal="left" vertical="center" wrapText="1"/>
    </xf>
    <xf numFmtId="0" fontId="0" fillId="9" borderId="18" xfId="0" applyFont="1" applyFill="1" applyBorder="1" applyAlignment="1">
      <alignment horizontal="left" vertical="center" wrapText="1"/>
    </xf>
    <xf numFmtId="0" fontId="0" fillId="9" borderId="3" xfId="0" applyFont="1" applyFill="1" applyBorder="1" applyAlignment="1">
      <alignment horizontal="left" vertical="center" wrapText="1"/>
    </xf>
    <xf numFmtId="0" fontId="0" fillId="9" borderId="5" xfId="0" applyFont="1" applyFill="1" applyBorder="1" applyAlignment="1">
      <alignment horizontal="left" vertical="center" wrapText="1"/>
    </xf>
    <xf numFmtId="0" fontId="1" fillId="9" borderId="1" xfId="0" applyFont="1" applyFill="1" applyBorder="1" applyProtection="1"/>
    <xf numFmtId="2" fontId="1" fillId="9" borderId="2" xfId="0" applyNumberFormat="1" applyFont="1" applyFill="1" applyBorder="1" applyProtection="1"/>
    <xf numFmtId="0" fontId="18" fillId="6" borderId="0" xfId="1" applyFont="1" applyFill="1" applyBorder="1" applyProtection="1"/>
    <xf numFmtId="10" fontId="6" fillId="11" borderId="0" xfId="0" applyNumberFormat="1" applyFont="1" applyFill="1" applyBorder="1"/>
    <xf numFmtId="0" fontId="6" fillId="9" borderId="17" xfId="0" applyFont="1" applyFill="1" applyBorder="1"/>
    <xf numFmtId="0" fontId="6" fillId="9" borderId="18" xfId="0" applyFont="1" applyFill="1" applyBorder="1"/>
    <xf numFmtId="0" fontId="7" fillId="9" borderId="3" xfId="0" applyFont="1" applyFill="1" applyBorder="1" applyProtection="1"/>
    <xf numFmtId="0" fontId="7" fillId="9" borderId="5" xfId="0" applyFont="1" applyFill="1" applyBorder="1" applyProtection="1"/>
    <xf numFmtId="0" fontId="14" fillId="7" borderId="0" xfId="0" applyFont="1" applyFill="1" applyAlignment="1">
      <alignment horizontal="left" vertical="top" wrapText="1"/>
    </xf>
    <xf numFmtId="0" fontId="14" fillId="7" borderId="0" xfId="0" applyNumberFormat="1" applyFont="1" applyFill="1" applyAlignment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5" fillId="7" borderId="16" xfId="0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 wrapText="1"/>
    </xf>
    <xf numFmtId="0" fontId="1" fillId="7" borderId="18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1" fillId="3" borderId="2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5" fillId="5" borderId="16" xfId="2" applyFont="1" applyBorder="1"/>
    <xf numFmtId="0" fontId="15" fillId="5" borderId="17" xfId="2" applyFont="1" applyBorder="1"/>
    <xf numFmtId="0" fontId="15" fillId="5" borderId="18" xfId="2" applyFont="1" applyBorder="1"/>
    <xf numFmtId="0" fontId="1" fillId="5" borderId="1" xfId="2" applyFont="1" applyBorder="1" applyAlignment="1">
      <alignment horizontal="left"/>
    </xf>
    <xf numFmtId="0" fontId="1" fillId="5" borderId="0" xfId="2" applyFont="1" applyBorder="1" applyAlignment="1">
      <alignment horizontal="left"/>
    </xf>
    <xf numFmtId="0" fontId="1" fillId="5" borderId="2" xfId="2" applyFont="1" applyBorder="1" applyAlignment="1">
      <alignment horizontal="left"/>
    </xf>
    <xf numFmtId="0" fontId="1" fillId="5" borderId="3" xfId="2" applyFont="1" applyBorder="1"/>
    <xf numFmtId="0" fontId="1" fillId="5" borderId="4" xfId="2" applyFont="1" applyBorder="1"/>
    <xf numFmtId="0" fontId="1" fillId="5" borderId="5" xfId="2" applyFont="1" applyBorder="1"/>
    <xf numFmtId="10" fontId="0" fillId="0" borderId="23" xfId="0" applyNumberFormat="1" applyBorder="1" applyAlignment="1" applyProtection="1">
      <alignment horizontal="center" vertical="center"/>
      <protection locked="0"/>
    </xf>
    <xf numFmtId="10" fontId="0" fillId="0" borderId="24" xfId="0" applyNumberFormat="1" applyFont="1" applyBorder="1" applyAlignment="1" applyProtection="1">
      <alignment horizontal="center" vertical="center"/>
      <protection locked="0"/>
    </xf>
    <xf numFmtId="14" fontId="1" fillId="3" borderId="0" xfId="0" applyNumberFormat="1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10" fontId="0" fillId="3" borderId="23" xfId="0" applyNumberFormat="1" applyFill="1" applyBorder="1" applyAlignment="1" applyProtection="1">
      <alignment horizontal="center" vertical="center" wrapText="1"/>
      <protection locked="0"/>
    </xf>
    <xf numFmtId="10" fontId="0" fillId="3" borderId="24" xfId="0" applyNumberFormat="1" applyFont="1" applyFill="1" applyBorder="1" applyAlignment="1" applyProtection="1">
      <alignment horizontal="center" vertical="center" wrapText="1"/>
      <protection locked="0"/>
    </xf>
    <xf numFmtId="10" fontId="0" fillId="3" borderId="23" xfId="0" applyNumberFormat="1" applyFill="1" applyBorder="1" applyAlignment="1" applyProtection="1">
      <alignment horizontal="center" vertical="center"/>
      <protection locked="0"/>
    </xf>
    <xf numFmtId="10" fontId="0" fillId="3" borderId="24" xfId="0" applyNumberFormat="1" applyFont="1" applyFill="1" applyBorder="1" applyAlignment="1" applyProtection="1">
      <alignment horizontal="center" vertical="center"/>
      <protection locked="0"/>
    </xf>
  </cellXfs>
  <cellStyles count="4">
    <cellStyle name="40 % - Farve4" xfId="2" builtinId="43"/>
    <cellStyle name="Farve4" xfId="1" builtinId="41"/>
    <cellStyle name="Normal" xfId="0" builtinId="0"/>
    <cellStyle name="Procent" xfId="3" builtinId="5"/>
  </cellStyles>
  <dxfs count="0"/>
  <tableStyles count="0" defaultTableStyle="TableStyleMedium9" defaultPivotStyle="PivotStyleLight16"/>
  <colors>
    <mruColors>
      <color rgb="FF92D050"/>
      <color rgb="FFB3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297682</xdr:colOff>
      <xdr:row>34</xdr:row>
      <xdr:rowOff>47625</xdr:rowOff>
    </xdr:from>
    <xdr:to>
      <xdr:col>0</xdr:col>
      <xdr:colOff>705896</xdr:colOff>
      <xdr:row>67</xdr:row>
      <xdr:rowOff>0</xdr:rowOff>
    </xdr:to>
    <xdr:sp macro="" textlink="">
      <xdr:nvSpPr>
        <xdr:cNvPr id="2" name="Tekstboks 1"/>
        <xdr:cNvSpPr txBox="1"/>
      </xdr:nvSpPr>
      <xdr:spPr>
        <a:xfrm>
          <a:off x="345307" y="2790825"/>
          <a:ext cx="408214" cy="1657349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t"/>
        <a:lstStyle/>
        <a:p>
          <a:endParaRPr lang="da-DK" sz="1100"/>
        </a:p>
      </xdr:txBody>
    </xdr:sp>
    <xdr:clientData/>
  </xdr:twoCellAnchor>
  <xdr:twoCellAnchor>
    <xdr:from>
      <xdr:col>0</xdr:col>
      <xdr:colOff>326991</xdr:colOff>
      <xdr:row>74</xdr:row>
      <xdr:rowOff>0</xdr:rowOff>
    </xdr:from>
    <xdr:to>
      <xdr:col>0</xdr:col>
      <xdr:colOff>620905</xdr:colOff>
      <xdr:row>82</xdr:row>
      <xdr:rowOff>0</xdr:rowOff>
    </xdr:to>
    <xdr:sp macro="" textlink="">
      <xdr:nvSpPr>
        <xdr:cNvPr id="3" name="Tekstboks 2"/>
        <xdr:cNvSpPr txBox="1"/>
      </xdr:nvSpPr>
      <xdr:spPr>
        <a:xfrm>
          <a:off x="374616" y="5876925"/>
          <a:ext cx="293914" cy="1587953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t"/>
        <a:lstStyle/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Brugerdefinere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92CDDC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53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12.5703125" style="1" customWidth="1"/>
    <col min="2" max="2" width="51.5703125" style="1" customWidth="1"/>
    <col min="3" max="3" width="9.28515625" style="13" customWidth="1"/>
    <col min="4" max="4" width="5.42578125" style="278" customWidth="1"/>
    <col min="5" max="5" width="11.140625" style="1" customWidth="1"/>
    <col min="6" max="6" width="6.85546875" style="230" customWidth="1"/>
    <col min="7" max="16384" width="9.140625" style="1"/>
  </cols>
  <sheetData>
    <row r="1" spans="1:6" ht="31.5" customHeight="1" x14ac:dyDescent="0.2">
      <c r="A1" s="9" t="s">
        <v>61</v>
      </c>
      <c r="C1" s="10" t="s">
        <v>3</v>
      </c>
      <c r="D1" s="242"/>
      <c r="E1" s="2" t="s">
        <v>17</v>
      </c>
      <c r="F1" s="207" t="s">
        <v>15</v>
      </c>
    </row>
    <row r="2" spans="1:6" s="5" customFormat="1" ht="28.5" customHeight="1" x14ac:dyDescent="0.25">
      <c r="A2" s="8" t="s">
        <v>0</v>
      </c>
      <c r="B2" s="3"/>
      <c r="C2" s="11"/>
      <c r="D2" s="243"/>
      <c r="E2" s="4" t="s">
        <v>11</v>
      </c>
      <c r="F2" s="208"/>
    </row>
    <row r="3" spans="1:6" ht="6.75" customHeight="1" x14ac:dyDescent="0.2">
      <c r="A3" s="6"/>
      <c r="B3" s="6"/>
      <c r="C3" s="12"/>
      <c r="D3" s="244"/>
      <c r="E3" s="6"/>
      <c r="F3" s="209"/>
    </row>
    <row r="4" spans="1:6" s="55" customFormat="1" ht="13.9" customHeight="1" x14ac:dyDescent="0.2">
      <c r="A4" s="52"/>
      <c r="B4" s="53"/>
      <c r="C4" s="54"/>
      <c r="D4" s="245"/>
      <c r="E4" s="53"/>
      <c r="F4" s="210"/>
    </row>
    <row r="5" spans="1:6" s="59" customFormat="1" ht="13.9" customHeight="1" x14ac:dyDescent="0.2">
      <c r="A5" s="56"/>
      <c r="B5" s="57" t="s">
        <v>1</v>
      </c>
      <c r="C5" s="58"/>
      <c r="D5" s="246"/>
      <c r="E5" s="57"/>
      <c r="F5" s="211"/>
    </row>
    <row r="6" spans="1:6" s="293" customFormat="1" ht="13.9" customHeight="1" x14ac:dyDescent="0.2">
      <c r="A6" s="292"/>
      <c r="B6" s="279" t="s">
        <v>18</v>
      </c>
      <c r="C6" s="280">
        <v>0.18</v>
      </c>
      <c r="D6" s="281" t="s">
        <v>92</v>
      </c>
      <c r="E6" s="282">
        <v>0</v>
      </c>
      <c r="F6" s="283">
        <f>$E6*$C6</f>
        <v>0</v>
      </c>
    </row>
    <row r="7" spans="1:6" s="293" customFormat="1" ht="13.9" customHeight="1" x14ac:dyDescent="0.2">
      <c r="A7" s="292"/>
      <c r="B7" s="279" t="s">
        <v>19</v>
      </c>
      <c r="C7" s="280">
        <v>0.01</v>
      </c>
      <c r="D7" s="281" t="s">
        <v>92</v>
      </c>
      <c r="E7" s="282">
        <v>0</v>
      </c>
      <c r="F7" s="283">
        <f t="shared" ref="F7:F8" si="0">$E7*$C7</f>
        <v>0</v>
      </c>
    </row>
    <row r="8" spans="1:6" s="293" customFormat="1" ht="13.9" customHeight="1" x14ac:dyDescent="0.2">
      <c r="A8" s="292"/>
      <c r="B8" s="279" t="s">
        <v>132</v>
      </c>
      <c r="C8" s="280">
        <v>0.08</v>
      </c>
      <c r="D8" s="281" t="s">
        <v>92</v>
      </c>
      <c r="E8" s="282">
        <v>0</v>
      </c>
      <c r="F8" s="283">
        <f t="shared" si="0"/>
        <v>0</v>
      </c>
    </row>
    <row r="9" spans="1:6" s="59" customFormat="1" ht="13.9" customHeight="1" thickBot="1" x14ac:dyDescent="0.25">
      <c r="A9" s="56"/>
      <c r="B9" s="60" t="s">
        <v>13</v>
      </c>
      <c r="C9" s="61"/>
      <c r="D9" s="248"/>
      <c r="E9" s="60"/>
      <c r="F9" s="212">
        <f>SUM(F6:F8)</f>
        <v>0</v>
      </c>
    </row>
    <row r="10" spans="1:6" s="59" customFormat="1" ht="13.9" customHeight="1" thickTop="1" x14ac:dyDescent="0.2">
      <c r="A10" s="62"/>
      <c r="B10" s="63"/>
      <c r="C10" s="64"/>
      <c r="D10" s="249"/>
      <c r="E10" s="63"/>
      <c r="F10" s="213"/>
    </row>
    <row r="11" spans="1:6" s="59" customFormat="1" ht="7.5" customHeight="1" x14ac:dyDescent="0.2">
      <c r="C11" s="65"/>
      <c r="D11" s="250"/>
      <c r="F11" s="214"/>
    </row>
    <row r="12" spans="1:6" s="59" customFormat="1" ht="18" x14ac:dyDescent="0.25">
      <c r="A12" s="66" t="s">
        <v>16</v>
      </c>
      <c r="B12" s="67"/>
      <c r="C12" s="68"/>
      <c r="D12" s="251"/>
      <c r="E12" s="69"/>
      <c r="F12" s="215"/>
    </row>
    <row r="13" spans="1:6" s="59" customFormat="1" ht="4.5" customHeight="1" x14ac:dyDescent="0.2">
      <c r="C13" s="65"/>
      <c r="D13" s="250"/>
      <c r="F13" s="214"/>
    </row>
    <row r="14" spans="1:6" s="73" customFormat="1" ht="13.9" customHeight="1" x14ac:dyDescent="0.2">
      <c r="A14" s="70"/>
      <c r="B14" s="71"/>
      <c r="C14" s="72"/>
      <c r="D14" s="252"/>
      <c r="E14" s="71"/>
      <c r="F14" s="216"/>
    </row>
    <row r="15" spans="1:6" s="73" customFormat="1" ht="13.9" customHeight="1" x14ac:dyDescent="0.2">
      <c r="A15" s="74"/>
      <c r="B15" s="75"/>
      <c r="C15" s="76"/>
      <c r="D15" s="253"/>
      <c r="E15" s="75"/>
      <c r="F15" s="217"/>
    </row>
    <row r="16" spans="1:6" s="59" customFormat="1" ht="13.9" customHeight="1" x14ac:dyDescent="0.2">
      <c r="A16" s="77"/>
      <c r="B16" s="57" t="s">
        <v>20</v>
      </c>
      <c r="C16" s="58"/>
      <c r="D16" s="246"/>
      <c r="E16" s="57"/>
      <c r="F16" s="211"/>
    </row>
    <row r="17" spans="1:7" s="293" customFormat="1" ht="13.9" customHeight="1" x14ac:dyDescent="0.2">
      <c r="A17" s="298"/>
      <c r="B17" s="284" t="s">
        <v>95</v>
      </c>
      <c r="C17" s="285">
        <v>0.04</v>
      </c>
      <c r="D17" s="281" t="s">
        <v>92</v>
      </c>
      <c r="E17" s="282">
        <v>0</v>
      </c>
      <c r="F17" s="286">
        <f>$E17*$C17</f>
        <v>0</v>
      </c>
      <c r="G17" s="372" t="s">
        <v>96</v>
      </c>
    </row>
    <row r="18" spans="1:7" s="293" customFormat="1" ht="13.9" customHeight="1" x14ac:dyDescent="0.2">
      <c r="A18" s="298"/>
      <c r="B18" s="284" t="s">
        <v>21</v>
      </c>
      <c r="C18" s="285">
        <v>0.02</v>
      </c>
      <c r="D18" s="281" t="s">
        <v>92</v>
      </c>
      <c r="E18" s="282">
        <v>0</v>
      </c>
      <c r="F18" s="286">
        <f>$E18*$C18</f>
        <v>0</v>
      </c>
    </row>
    <row r="19" spans="1:7" s="293" customFormat="1" ht="13.9" customHeight="1" x14ac:dyDescent="0.2">
      <c r="A19" s="298"/>
      <c r="B19" s="284" t="s">
        <v>48</v>
      </c>
      <c r="C19" s="285">
        <v>5.0000000000000001E-3</v>
      </c>
      <c r="D19" s="281" t="s">
        <v>92</v>
      </c>
      <c r="E19" s="282">
        <v>0</v>
      </c>
      <c r="F19" s="286">
        <f>$E19*$C19</f>
        <v>0</v>
      </c>
      <c r="G19" s="372" t="s">
        <v>96</v>
      </c>
    </row>
    <row r="20" spans="1:7" s="59" customFormat="1" ht="13.9" customHeight="1" x14ac:dyDescent="0.2">
      <c r="A20" s="77"/>
      <c r="B20" s="57" t="s">
        <v>2</v>
      </c>
      <c r="C20" s="58"/>
      <c r="D20" s="246"/>
      <c r="E20" s="78"/>
      <c r="F20" s="211">
        <f>SUM(F17:F19)</f>
        <v>0</v>
      </c>
    </row>
    <row r="21" spans="1:7" s="82" customFormat="1" ht="13.9" customHeight="1" x14ac:dyDescent="0.2">
      <c r="A21" s="77"/>
      <c r="B21" s="79"/>
      <c r="C21" s="80"/>
      <c r="D21" s="254"/>
      <c r="E21" s="81"/>
      <c r="F21" s="218"/>
    </row>
    <row r="22" spans="1:7" s="59" customFormat="1" ht="13.9" customHeight="1" x14ac:dyDescent="0.2">
      <c r="A22" s="77"/>
      <c r="B22" s="57" t="s">
        <v>22</v>
      </c>
      <c r="C22" s="58"/>
      <c r="D22" s="246"/>
      <c r="E22" s="78"/>
      <c r="F22" s="211"/>
    </row>
    <row r="23" spans="1:7" s="293" customFormat="1" ht="13.9" customHeight="1" x14ac:dyDescent="0.2">
      <c r="A23" s="298"/>
      <c r="B23" s="284" t="s">
        <v>97</v>
      </c>
      <c r="C23" s="285">
        <v>0.13</v>
      </c>
      <c r="D23" s="281" t="s">
        <v>92</v>
      </c>
      <c r="E23" s="282">
        <v>0</v>
      </c>
      <c r="F23" s="286">
        <f>$E23*$C23</f>
        <v>0</v>
      </c>
      <c r="G23" s="372" t="s">
        <v>96</v>
      </c>
    </row>
    <row r="24" spans="1:7" s="293" customFormat="1" ht="13.9" customHeight="1" x14ac:dyDescent="0.2">
      <c r="A24" s="298"/>
      <c r="B24" s="284" t="s">
        <v>98</v>
      </c>
      <c r="C24" s="285">
        <v>0.03</v>
      </c>
      <c r="D24" s="281" t="s">
        <v>92</v>
      </c>
      <c r="E24" s="282">
        <v>0</v>
      </c>
      <c r="F24" s="286">
        <f>$E24*$C24</f>
        <v>0</v>
      </c>
      <c r="G24" s="372" t="s">
        <v>96</v>
      </c>
    </row>
    <row r="25" spans="1:7" s="293" customFormat="1" ht="13.9" customHeight="1" x14ac:dyDescent="0.2">
      <c r="A25" s="298"/>
      <c r="B25" s="284" t="s">
        <v>99</v>
      </c>
      <c r="C25" s="285">
        <v>0.01</v>
      </c>
      <c r="D25" s="281" t="s">
        <v>92</v>
      </c>
      <c r="E25" s="282">
        <v>0</v>
      </c>
      <c r="F25" s="286">
        <f>$E25*$C25</f>
        <v>0</v>
      </c>
      <c r="G25" s="372" t="s">
        <v>96</v>
      </c>
    </row>
    <row r="26" spans="1:7" s="59" customFormat="1" ht="14.25" customHeight="1" x14ac:dyDescent="0.2">
      <c r="A26" s="83"/>
      <c r="B26" s="57" t="s">
        <v>2</v>
      </c>
      <c r="C26" s="58"/>
      <c r="D26" s="246"/>
      <c r="E26" s="84"/>
      <c r="F26" s="211">
        <f>SUM(F23:F25)</f>
        <v>0</v>
      </c>
    </row>
    <row r="27" spans="1:7" s="59" customFormat="1" ht="14.25" customHeight="1" x14ac:dyDescent="0.2">
      <c r="A27" s="77"/>
      <c r="B27" s="85"/>
      <c r="C27" s="86"/>
      <c r="D27" s="255"/>
      <c r="E27" s="87"/>
      <c r="F27" s="219"/>
    </row>
    <row r="28" spans="1:7" s="293" customFormat="1" ht="13.9" customHeight="1" x14ac:dyDescent="0.2">
      <c r="A28" s="298"/>
      <c r="B28" s="284" t="s">
        <v>100</v>
      </c>
      <c r="C28" s="285">
        <v>0.02</v>
      </c>
      <c r="D28" s="281" t="s">
        <v>92</v>
      </c>
      <c r="E28" s="282">
        <v>0</v>
      </c>
      <c r="F28" s="286">
        <f>$E28*$C28</f>
        <v>0</v>
      </c>
      <c r="G28" s="372" t="s">
        <v>96</v>
      </c>
    </row>
    <row r="29" spans="1:7" s="293" customFormat="1" ht="13.9" customHeight="1" x14ac:dyDescent="0.2">
      <c r="A29" s="298"/>
      <c r="B29" s="284" t="s">
        <v>101</v>
      </c>
      <c r="C29" s="285">
        <v>5.0000000000000001E-3</v>
      </c>
      <c r="D29" s="281" t="s">
        <v>92</v>
      </c>
      <c r="E29" s="282">
        <v>0</v>
      </c>
      <c r="F29" s="286">
        <f>$E29*$C29</f>
        <v>0</v>
      </c>
      <c r="G29" s="372" t="s">
        <v>96</v>
      </c>
    </row>
    <row r="30" spans="1:7" s="293" customFormat="1" ht="13.9" customHeight="1" x14ac:dyDescent="0.2">
      <c r="A30" s="298"/>
      <c r="B30" s="284" t="s">
        <v>102</v>
      </c>
      <c r="C30" s="285">
        <v>5.0000000000000001E-3</v>
      </c>
      <c r="D30" s="281" t="s">
        <v>92</v>
      </c>
      <c r="E30" s="282">
        <v>0</v>
      </c>
      <c r="F30" s="286">
        <f>$E30*$C30</f>
        <v>0</v>
      </c>
      <c r="G30" s="372" t="s">
        <v>96</v>
      </c>
    </row>
    <row r="31" spans="1:7" s="59" customFormat="1" ht="13.9" customHeight="1" x14ac:dyDescent="0.2">
      <c r="A31" s="77"/>
      <c r="B31" s="57" t="s">
        <v>2</v>
      </c>
      <c r="C31" s="58"/>
      <c r="D31" s="246"/>
      <c r="E31" s="84"/>
      <c r="F31" s="211">
        <f>SUM(F28:F30)</f>
        <v>0</v>
      </c>
    </row>
    <row r="32" spans="1:7" s="59" customFormat="1" ht="13.9" customHeight="1" x14ac:dyDescent="0.2">
      <c r="A32" s="77"/>
      <c r="B32" s="88"/>
      <c r="C32" s="86"/>
      <c r="D32" s="255"/>
      <c r="E32" s="87"/>
      <c r="F32" s="219"/>
    </row>
    <row r="33" spans="1:7" s="293" customFormat="1" ht="13.9" customHeight="1" x14ac:dyDescent="0.2">
      <c r="A33" s="298"/>
      <c r="B33" s="284" t="s">
        <v>103</v>
      </c>
      <c r="C33" s="285">
        <v>5.0000000000000001E-3</v>
      </c>
      <c r="D33" s="281" t="s">
        <v>92</v>
      </c>
      <c r="E33" s="282">
        <v>0</v>
      </c>
      <c r="F33" s="286">
        <f>$E33*$C33</f>
        <v>0</v>
      </c>
      <c r="G33" s="372" t="s">
        <v>96</v>
      </c>
    </row>
    <row r="34" spans="1:7" s="293" customFormat="1" ht="13.9" customHeight="1" x14ac:dyDescent="0.2">
      <c r="A34" s="298"/>
      <c r="B34" s="284" t="s">
        <v>104</v>
      </c>
      <c r="C34" s="285">
        <v>5.0000000000000001E-3</v>
      </c>
      <c r="D34" s="281" t="s">
        <v>92</v>
      </c>
      <c r="E34" s="282">
        <v>0</v>
      </c>
      <c r="F34" s="286">
        <f>$E34*$C34</f>
        <v>0</v>
      </c>
      <c r="G34" s="372" t="s">
        <v>96</v>
      </c>
    </row>
    <row r="35" spans="1:7" s="293" customFormat="1" ht="13.9" customHeight="1" x14ac:dyDescent="0.2">
      <c r="A35" s="298"/>
      <c r="B35" s="284" t="s">
        <v>24</v>
      </c>
      <c r="C35" s="285">
        <v>2.5000000000000001E-3</v>
      </c>
      <c r="D35" s="281" t="s">
        <v>92</v>
      </c>
      <c r="E35" s="282">
        <v>0</v>
      </c>
      <c r="F35" s="286">
        <f>$E35*$C35</f>
        <v>0</v>
      </c>
    </row>
    <row r="36" spans="1:7" s="59" customFormat="1" ht="13.9" customHeight="1" x14ac:dyDescent="0.2">
      <c r="A36" s="77"/>
      <c r="B36" s="57" t="s">
        <v>2</v>
      </c>
      <c r="C36" s="58"/>
      <c r="D36" s="246"/>
      <c r="E36" s="84"/>
      <c r="F36" s="211">
        <f>SUM(F33:F35)</f>
        <v>0</v>
      </c>
    </row>
    <row r="37" spans="1:7" s="59" customFormat="1" ht="13.9" customHeight="1" x14ac:dyDescent="0.2">
      <c r="A37" s="77"/>
      <c r="B37" s="85"/>
      <c r="C37" s="89"/>
      <c r="D37" s="256"/>
      <c r="E37" s="90"/>
      <c r="F37" s="220"/>
    </row>
    <row r="38" spans="1:7" s="293" customFormat="1" ht="13.9" customHeight="1" x14ac:dyDescent="0.2">
      <c r="A38" s="298"/>
      <c r="B38" s="284" t="s">
        <v>25</v>
      </c>
      <c r="C38" s="285">
        <v>2.5000000000000001E-3</v>
      </c>
      <c r="D38" s="281" t="s">
        <v>92</v>
      </c>
      <c r="E38" s="282">
        <v>0</v>
      </c>
      <c r="F38" s="286">
        <f>$E38*$C38</f>
        <v>0</v>
      </c>
    </row>
    <row r="39" spans="1:7" s="293" customFormat="1" ht="13.9" customHeight="1" x14ac:dyDescent="0.2">
      <c r="A39" s="298"/>
      <c r="B39" s="284" t="s">
        <v>105</v>
      </c>
      <c r="C39" s="285">
        <v>2.5000000000000001E-3</v>
      </c>
      <c r="D39" s="281" t="s">
        <v>92</v>
      </c>
      <c r="E39" s="282">
        <v>0</v>
      </c>
      <c r="F39" s="286">
        <f>$E39*$C39</f>
        <v>0</v>
      </c>
      <c r="G39" s="372" t="s">
        <v>96</v>
      </c>
    </row>
    <row r="40" spans="1:7" s="59" customFormat="1" ht="13.9" customHeight="1" x14ac:dyDescent="0.2">
      <c r="A40" s="77"/>
      <c r="B40" s="57" t="s">
        <v>2</v>
      </c>
      <c r="C40" s="58"/>
      <c r="D40" s="246"/>
      <c r="E40" s="84"/>
      <c r="F40" s="211">
        <f>SUM(F38:F39)</f>
        <v>0</v>
      </c>
    </row>
    <row r="41" spans="1:7" s="59" customFormat="1" ht="13.9" customHeight="1" x14ac:dyDescent="0.2">
      <c r="A41" s="77"/>
      <c r="B41" s="85"/>
      <c r="C41" s="89"/>
      <c r="D41" s="256"/>
      <c r="E41" s="90"/>
      <c r="F41" s="220"/>
    </row>
    <row r="42" spans="1:7" s="59" customFormat="1" ht="13.9" customHeight="1" x14ac:dyDescent="0.2">
      <c r="A42" s="77"/>
      <c r="B42" s="404" t="s">
        <v>124</v>
      </c>
      <c r="C42" s="89"/>
      <c r="D42" s="256"/>
      <c r="E42" s="90"/>
      <c r="F42" s="220"/>
    </row>
    <row r="43" spans="1:7" s="293" customFormat="1" ht="13.9" customHeight="1" x14ac:dyDescent="0.2">
      <c r="A43" s="298"/>
      <c r="B43" s="279" t="s">
        <v>106</v>
      </c>
      <c r="C43" s="280">
        <v>0.01</v>
      </c>
      <c r="D43" s="281" t="s">
        <v>92</v>
      </c>
      <c r="E43" s="282">
        <v>0</v>
      </c>
      <c r="F43" s="286">
        <f>$E43*$C43</f>
        <v>0</v>
      </c>
      <c r="G43" s="372" t="s">
        <v>96</v>
      </c>
    </row>
    <row r="44" spans="1:7" s="293" customFormat="1" ht="13.9" customHeight="1" x14ac:dyDescent="0.2">
      <c r="A44" s="298"/>
      <c r="B44" s="279" t="s">
        <v>26</v>
      </c>
      <c r="C44" s="280">
        <v>0.04</v>
      </c>
      <c r="D44" s="281" t="s">
        <v>92</v>
      </c>
      <c r="E44" s="282">
        <v>0</v>
      </c>
      <c r="F44" s="286">
        <f t="shared" ref="F44:F56" si="1">$E44*$C44</f>
        <v>0</v>
      </c>
    </row>
    <row r="45" spans="1:7" s="293" customFormat="1" ht="13.9" customHeight="1" x14ac:dyDescent="0.2">
      <c r="A45" s="298"/>
      <c r="B45" s="279" t="s">
        <v>27</v>
      </c>
      <c r="C45" s="280">
        <v>0.05</v>
      </c>
      <c r="D45" s="281" t="s">
        <v>92</v>
      </c>
      <c r="E45" s="282">
        <v>0</v>
      </c>
      <c r="F45" s="286">
        <f t="shared" si="1"/>
        <v>0</v>
      </c>
    </row>
    <row r="46" spans="1:7" s="293" customFormat="1" ht="13.9" customHeight="1" x14ac:dyDescent="0.2">
      <c r="A46" s="298"/>
      <c r="B46" s="279" t="s">
        <v>28</v>
      </c>
      <c r="C46" s="280">
        <v>5.0000000000000001E-3</v>
      </c>
      <c r="D46" s="281" t="s">
        <v>92</v>
      </c>
      <c r="E46" s="282">
        <v>0</v>
      </c>
      <c r="F46" s="286">
        <f t="shared" si="1"/>
        <v>0</v>
      </c>
    </row>
    <row r="47" spans="1:7" s="293" customFormat="1" ht="13.9" customHeight="1" x14ac:dyDescent="0.2">
      <c r="A47" s="298"/>
      <c r="B47" s="279" t="s">
        <v>29</v>
      </c>
      <c r="C47" s="280">
        <v>0.04</v>
      </c>
      <c r="D47" s="281" t="s">
        <v>92</v>
      </c>
      <c r="E47" s="282">
        <v>0</v>
      </c>
      <c r="F47" s="286">
        <f t="shared" si="1"/>
        <v>0</v>
      </c>
    </row>
    <row r="48" spans="1:7" s="293" customFormat="1" ht="13.9" customHeight="1" x14ac:dyDescent="0.2">
      <c r="A48" s="298"/>
      <c r="B48" s="279" t="s">
        <v>30</v>
      </c>
      <c r="C48" s="280">
        <v>0.04</v>
      </c>
      <c r="D48" s="281" t="s">
        <v>92</v>
      </c>
      <c r="E48" s="282">
        <v>0</v>
      </c>
      <c r="F48" s="286">
        <f t="shared" si="1"/>
        <v>0</v>
      </c>
    </row>
    <row r="49" spans="1:6" s="293" customFormat="1" ht="13.9" customHeight="1" x14ac:dyDescent="0.2">
      <c r="A49" s="298"/>
      <c r="B49" s="279" t="s">
        <v>31</v>
      </c>
      <c r="C49" s="280">
        <v>2.5000000000000001E-3</v>
      </c>
      <c r="D49" s="281" t="s">
        <v>92</v>
      </c>
      <c r="E49" s="282">
        <v>0</v>
      </c>
      <c r="F49" s="286">
        <f t="shared" si="1"/>
        <v>0</v>
      </c>
    </row>
    <row r="50" spans="1:6" s="293" customFormat="1" ht="13.5" customHeight="1" x14ac:dyDescent="0.2">
      <c r="A50" s="298"/>
      <c r="B50" s="279" t="s">
        <v>32</v>
      </c>
      <c r="C50" s="280">
        <v>0.13</v>
      </c>
      <c r="D50" s="281" t="s">
        <v>92</v>
      </c>
      <c r="E50" s="282">
        <v>0</v>
      </c>
      <c r="F50" s="286">
        <f t="shared" si="1"/>
        <v>0</v>
      </c>
    </row>
    <row r="51" spans="1:6" s="293" customFormat="1" ht="13.5" customHeight="1" x14ac:dyDescent="0.2">
      <c r="A51" s="298"/>
      <c r="B51" s="279" t="s">
        <v>118</v>
      </c>
      <c r="C51" s="280">
        <v>5.0000000000000001E-3</v>
      </c>
      <c r="D51" s="281" t="s">
        <v>92</v>
      </c>
      <c r="E51" s="282">
        <v>0</v>
      </c>
      <c r="F51" s="286">
        <f t="shared" si="1"/>
        <v>0</v>
      </c>
    </row>
    <row r="52" spans="1:6" s="293" customFormat="1" ht="13.5" customHeight="1" x14ac:dyDescent="0.2">
      <c r="A52" s="298"/>
      <c r="B52" s="279" t="s">
        <v>87</v>
      </c>
      <c r="C52" s="280">
        <v>2.5000000000000001E-3</v>
      </c>
      <c r="D52" s="281" t="s">
        <v>92</v>
      </c>
      <c r="E52" s="282">
        <v>0</v>
      </c>
      <c r="F52" s="286">
        <f t="shared" si="1"/>
        <v>0</v>
      </c>
    </row>
    <row r="53" spans="1:6" s="293" customFormat="1" ht="13.5" customHeight="1" x14ac:dyDescent="0.2">
      <c r="A53" s="298"/>
      <c r="B53" s="279" t="s">
        <v>119</v>
      </c>
      <c r="C53" s="280">
        <v>2.5000000000000001E-3</v>
      </c>
      <c r="D53" s="281" t="s">
        <v>92</v>
      </c>
      <c r="E53" s="282">
        <v>0</v>
      </c>
      <c r="F53" s="286">
        <f t="shared" si="1"/>
        <v>0</v>
      </c>
    </row>
    <row r="54" spans="1:6" s="293" customFormat="1" ht="13.5" customHeight="1" x14ac:dyDescent="0.2">
      <c r="A54" s="298"/>
      <c r="B54" s="279" t="s">
        <v>120</v>
      </c>
      <c r="C54" s="280">
        <v>0.02</v>
      </c>
      <c r="D54" s="281" t="s">
        <v>92</v>
      </c>
      <c r="E54" s="282">
        <v>0</v>
      </c>
      <c r="F54" s="286">
        <f t="shared" si="1"/>
        <v>0</v>
      </c>
    </row>
    <row r="55" spans="1:6" s="293" customFormat="1" ht="13.5" customHeight="1" x14ac:dyDescent="0.2">
      <c r="A55" s="298"/>
      <c r="B55" s="279" t="s">
        <v>88</v>
      </c>
      <c r="C55" s="280">
        <v>1.4999999999999999E-2</v>
      </c>
      <c r="D55" s="281" t="s">
        <v>92</v>
      </c>
      <c r="E55" s="282">
        <v>0</v>
      </c>
      <c r="F55" s="286">
        <f t="shared" si="1"/>
        <v>0</v>
      </c>
    </row>
    <row r="56" spans="1:6" s="293" customFormat="1" ht="13.5" customHeight="1" x14ac:dyDescent="0.2">
      <c r="A56" s="298"/>
      <c r="B56" s="279" t="s">
        <v>121</v>
      </c>
      <c r="C56" s="280">
        <v>5.0000000000000001E-3</v>
      </c>
      <c r="D56" s="281" t="s">
        <v>92</v>
      </c>
      <c r="E56" s="282">
        <v>0</v>
      </c>
      <c r="F56" s="286">
        <f t="shared" si="1"/>
        <v>0</v>
      </c>
    </row>
    <row r="57" spans="1:6" s="59" customFormat="1" ht="13.9" customHeight="1" x14ac:dyDescent="0.2">
      <c r="A57" s="77"/>
      <c r="B57" s="57" t="s">
        <v>2</v>
      </c>
      <c r="C57" s="58"/>
      <c r="D57" s="246"/>
      <c r="E57" s="78"/>
      <c r="F57" s="211">
        <f>SUM(F43:F56)</f>
        <v>0</v>
      </c>
    </row>
    <row r="58" spans="1:6" s="59" customFormat="1" ht="8.25" customHeight="1" x14ac:dyDescent="0.2">
      <c r="A58" s="77"/>
      <c r="B58" s="91"/>
      <c r="C58" s="92"/>
      <c r="D58" s="257"/>
      <c r="E58" s="93"/>
      <c r="F58" s="221"/>
    </row>
    <row r="59" spans="1:6" s="59" customFormat="1" ht="13.9" customHeight="1" x14ac:dyDescent="0.2">
      <c r="A59" s="77"/>
      <c r="B59" s="94" t="s">
        <v>12</v>
      </c>
      <c r="C59" s="95"/>
      <c r="D59" s="258"/>
      <c r="E59" s="96"/>
      <c r="F59" s="222">
        <f>(F57+F40+F36+F31+F26+F20)</f>
        <v>0</v>
      </c>
    </row>
    <row r="60" spans="1:6" s="59" customFormat="1" ht="8.25" customHeight="1" x14ac:dyDescent="0.2">
      <c r="A60" s="97"/>
      <c r="B60" s="98"/>
      <c r="C60" s="99"/>
      <c r="D60" s="259"/>
      <c r="E60" s="100"/>
      <c r="F60" s="223"/>
    </row>
    <row r="61" spans="1:6" s="55" customFormat="1" ht="12" customHeight="1" x14ac:dyDescent="0.2">
      <c r="A61" s="101"/>
      <c r="B61" s="102"/>
      <c r="C61" s="103"/>
      <c r="D61" s="260"/>
      <c r="E61" s="104"/>
      <c r="F61" s="104"/>
    </row>
    <row r="62" spans="1:6" s="59" customFormat="1" ht="18" x14ac:dyDescent="0.25">
      <c r="A62" s="66" t="s">
        <v>23</v>
      </c>
      <c r="B62" s="67"/>
      <c r="C62" s="68"/>
      <c r="D62" s="251"/>
      <c r="E62" s="69"/>
      <c r="F62" s="215"/>
    </row>
    <row r="63" spans="1:6" s="73" customFormat="1" ht="12" customHeight="1" x14ac:dyDescent="0.2">
      <c r="A63" s="59"/>
      <c r="B63" s="82"/>
      <c r="C63" s="105"/>
      <c r="D63" s="261"/>
      <c r="E63" s="106"/>
      <c r="F63" s="106"/>
    </row>
    <row r="64" spans="1:6" s="55" customFormat="1" ht="13.9" customHeight="1" x14ac:dyDescent="0.2">
      <c r="A64" s="52"/>
      <c r="B64" s="53"/>
      <c r="C64" s="54"/>
      <c r="D64" s="245"/>
      <c r="E64" s="309"/>
      <c r="F64" s="210"/>
    </row>
    <row r="65" spans="1:6" s="293" customFormat="1" ht="13.9" customHeight="1" x14ac:dyDescent="0.2">
      <c r="A65" s="292"/>
      <c r="B65" s="279" t="s">
        <v>133</v>
      </c>
      <c r="C65" s="280">
        <v>0.02</v>
      </c>
      <c r="D65" s="281" t="s">
        <v>92</v>
      </c>
      <c r="E65" s="282">
        <v>0</v>
      </c>
      <c r="F65" s="286">
        <f t="shared" ref="F65:F66" si="2">$E65*$C65</f>
        <v>0</v>
      </c>
    </row>
    <row r="66" spans="1:6" s="293" customFormat="1" ht="13.9" customHeight="1" x14ac:dyDescent="0.2">
      <c r="A66" s="292"/>
      <c r="B66" s="279" t="s">
        <v>134</v>
      </c>
      <c r="C66" s="280">
        <v>0.02</v>
      </c>
      <c r="D66" s="281" t="s">
        <v>92</v>
      </c>
      <c r="E66" s="282">
        <v>0</v>
      </c>
      <c r="F66" s="286">
        <f t="shared" si="2"/>
        <v>0</v>
      </c>
    </row>
    <row r="67" spans="1:6" s="59" customFormat="1" ht="13.9" customHeight="1" x14ac:dyDescent="0.2">
      <c r="A67" s="56"/>
      <c r="B67" s="57" t="s">
        <v>2</v>
      </c>
      <c r="C67" s="58"/>
      <c r="D67" s="246"/>
      <c r="E67" s="84"/>
      <c r="F67" s="211">
        <f>SUM(F64:F66)</f>
        <v>0</v>
      </c>
    </row>
    <row r="68" spans="1:6" s="59" customFormat="1" ht="13.9" customHeight="1" x14ac:dyDescent="0.2">
      <c r="A68" s="56"/>
      <c r="B68" s="88"/>
      <c r="C68" s="86"/>
      <c r="D68" s="255"/>
      <c r="E68" s="87"/>
      <c r="F68" s="219"/>
    </row>
    <row r="69" spans="1:6" s="59" customFormat="1" ht="13.9" customHeight="1" x14ac:dyDescent="0.2">
      <c r="A69" s="56"/>
      <c r="B69" s="295" t="s">
        <v>116</v>
      </c>
      <c r="C69" s="86"/>
      <c r="D69" s="255"/>
      <c r="E69" s="87"/>
      <c r="F69" s="219"/>
    </row>
    <row r="70" spans="1:6" s="59" customFormat="1" ht="13.9" customHeight="1" x14ac:dyDescent="0.2">
      <c r="A70" s="56"/>
      <c r="B70" s="295" t="s">
        <v>117</v>
      </c>
      <c r="C70" s="86"/>
      <c r="D70" s="255"/>
      <c r="E70" s="87"/>
      <c r="F70" s="219"/>
    </row>
    <row r="71" spans="1:6" s="293" customFormat="1" ht="13.9" customHeight="1" x14ac:dyDescent="0.2">
      <c r="A71" s="292"/>
      <c r="B71" s="279" t="s">
        <v>123</v>
      </c>
      <c r="C71" s="280">
        <v>0.01</v>
      </c>
      <c r="D71" s="281" t="s">
        <v>92</v>
      </c>
      <c r="E71" s="282">
        <v>0</v>
      </c>
      <c r="F71" s="286">
        <f t="shared" ref="F71:F73" si="3">$E71*$C71</f>
        <v>0</v>
      </c>
    </row>
    <row r="72" spans="1:6" s="293" customFormat="1" ht="13.9" customHeight="1" x14ac:dyDescent="0.2">
      <c r="A72" s="292"/>
      <c r="B72" s="279" t="s">
        <v>33</v>
      </c>
      <c r="C72" s="280">
        <v>2.5000000000000001E-3</v>
      </c>
      <c r="D72" s="281" t="s">
        <v>92</v>
      </c>
      <c r="E72" s="282">
        <v>0</v>
      </c>
      <c r="F72" s="286">
        <f t="shared" si="3"/>
        <v>0</v>
      </c>
    </row>
    <row r="73" spans="1:6" s="293" customFormat="1" ht="13.9" customHeight="1" x14ac:dyDescent="0.2">
      <c r="A73" s="292"/>
      <c r="B73" s="279" t="s">
        <v>34</v>
      </c>
      <c r="C73" s="280">
        <v>2.5000000000000001E-3</v>
      </c>
      <c r="D73" s="281" t="s">
        <v>92</v>
      </c>
      <c r="E73" s="282">
        <v>0</v>
      </c>
      <c r="F73" s="286">
        <f t="shared" si="3"/>
        <v>0</v>
      </c>
    </row>
    <row r="74" spans="1:6" s="82" customFormat="1" ht="13.9" customHeight="1" x14ac:dyDescent="0.2">
      <c r="A74" s="56"/>
      <c r="B74" s="57" t="s">
        <v>2</v>
      </c>
      <c r="C74" s="107"/>
      <c r="D74" s="262"/>
      <c r="E74" s="78"/>
      <c r="F74" s="211">
        <f>SUM(F71:F73)</f>
        <v>0</v>
      </c>
    </row>
    <row r="75" spans="1:6" s="82" customFormat="1" ht="13.9" customHeight="1" x14ac:dyDescent="0.2">
      <c r="A75" s="56"/>
      <c r="B75" s="88"/>
      <c r="C75" s="108"/>
      <c r="D75" s="263"/>
      <c r="E75" s="109"/>
      <c r="F75" s="219"/>
    </row>
    <row r="76" spans="1:6" s="241" customFormat="1" ht="13.9" customHeight="1" x14ac:dyDescent="0.2">
      <c r="A76" s="294"/>
      <c r="B76" s="295" t="s">
        <v>89</v>
      </c>
      <c r="C76" s="296">
        <v>2.5000000000000001E-3</v>
      </c>
      <c r="D76" s="281" t="s">
        <v>92</v>
      </c>
      <c r="E76" s="282">
        <v>0</v>
      </c>
      <c r="F76" s="286">
        <f t="shared" ref="F76" si="4">$E76*$C76</f>
        <v>0</v>
      </c>
    </row>
    <row r="77" spans="1:6" s="293" customFormat="1" ht="13.9" customHeight="1" x14ac:dyDescent="0.2">
      <c r="A77" s="292"/>
      <c r="B77" s="279" t="s">
        <v>35</v>
      </c>
      <c r="C77" s="297">
        <v>1.2500000000000001E-2</v>
      </c>
      <c r="D77" s="281" t="s">
        <v>92</v>
      </c>
      <c r="E77" s="282">
        <v>0</v>
      </c>
      <c r="F77" s="286">
        <f t="shared" ref="F77" si="5">$E77*$C77</f>
        <v>0</v>
      </c>
    </row>
    <row r="78" spans="1:6" s="59" customFormat="1" ht="13.9" customHeight="1" x14ac:dyDescent="0.2">
      <c r="A78" s="56"/>
      <c r="B78" s="57" t="s">
        <v>2</v>
      </c>
      <c r="C78" s="107"/>
      <c r="D78" s="262"/>
      <c r="E78" s="78"/>
      <c r="F78" s="211">
        <f>F76+F77</f>
        <v>0</v>
      </c>
    </row>
    <row r="79" spans="1:6" s="59" customFormat="1" ht="13.9" customHeight="1" x14ac:dyDescent="0.2">
      <c r="A79" s="56"/>
      <c r="B79" s="88"/>
      <c r="C79" s="108"/>
      <c r="D79" s="263"/>
      <c r="E79" s="109"/>
      <c r="F79" s="219"/>
    </row>
    <row r="80" spans="1:6" s="293" customFormat="1" ht="13.9" customHeight="1" x14ac:dyDescent="0.2">
      <c r="A80" s="292"/>
      <c r="B80" s="279" t="s">
        <v>122</v>
      </c>
      <c r="C80" s="280">
        <v>5.0000000000000001E-3</v>
      </c>
      <c r="D80" s="281" t="s">
        <v>92</v>
      </c>
      <c r="E80" s="282">
        <v>0</v>
      </c>
      <c r="F80" s="283">
        <f>$E80*$C80</f>
        <v>0</v>
      </c>
    </row>
    <row r="81" spans="1:6" s="293" customFormat="1" ht="13.9" customHeight="1" x14ac:dyDescent="0.2">
      <c r="A81" s="292"/>
      <c r="B81" s="279" t="s">
        <v>83</v>
      </c>
      <c r="C81" s="280">
        <v>2.5000000000000001E-3</v>
      </c>
      <c r="D81" s="281" t="s">
        <v>92</v>
      </c>
      <c r="E81" s="282">
        <v>0</v>
      </c>
      <c r="F81" s="283">
        <f>$E81*$C81</f>
        <v>0</v>
      </c>
    </row>
    <row r="82" spans="1:6" s="293" customFormat="1" ht="13.9" customHeight="1" x14ac:dyDescent="0.2">
      <c r="A82" s="292"/>
      <c r="B82" s="279" t="s">
        <v>84</v>
      </c>
      <c r="C82" s="280">
        <v>2.5000000000000001E-3</v>
      </c>
      <c r="D82" s="281" t="s">
        <v>92</v>
      </c>
      <c r="E82" s="282">
        <v>0</v>
      </c>
      <c r="F82" s="283">
        <f>$E82*$C82</f>
        <v>0</v>
      </c>
    </row>
    <row r="83" spans="1:6" s="59" customFormat="1" ht="13.9" customHeight="1" x14ac:dyDescent="0.2">
      <c r="A83" s="56"/>
      <c r="B83" s="57" t="s">
        <v>2</v>
      </c>
      <c r="C83" s="58"/>
      <c r="D83" s="246"/>
      <c r="E83" s="78"/>
      <c r="F83" s="211">
        <f>SUM(F80:F82)</f>
        <v>0</v>
      </c>
    </row>
    <row r="84" spans="1:6" s="59" customFormat="1" ht="13.9" customHeight="1" x14ac:dyDescent="0.2">
      <c r="A84" s="56"/>
      <c r="B84" s="110"/>
      <c r="C84" s="111"/>
      <c r="D84" s="264"/>
      <c r="E84" s="112"/>
      <c r="F84" s="224"/>
    </row>
    <row r="85" spans="1:6" s="59" customFormat="1" ht="13.9" customHeight="1" x14ac:dyDescent="0.2">
      <c r="A85" s="56"/>
      <c r="B85" s="94" t="s">
        <v>12</v>
      </c>
      <c r="C85" s="95"/>
      <c r="D85" s="258"/>
      <c r="E85" s="96"/>
      <c r="F85" s="222">
        <f>(F83+F78+F74+F67)</f>
        <v>0</v>
      </c>
    </row>
    <row r="86" spans="1:6" s="59" customFormat="1" ht="14.25" x14ac:dyDescent="0.2">
      <c r="A86" s="113"/>
      <c r="B86" s="114"/>
      <c r="C86" s="115"/>
      <c r="D86" s="265"/>
      <c r="E86" s="116"/>
      <c r="F86" s="225"/>
    </row>
    <row r="87" spans="1:6" s="59" customFormat="1" ht="12" customHeight="1" thickBot="1" x14ac:dyDescent="0.25">
      <c r="B87" s="82"/>
      <c r="C87" s="105"/>
      <c r="D87" s="261"/>
      <c r="E87" s="106"/>
      <c r="F87" s="106"/>
    </row>
    <row r="88" spans="1:6" s="55" customFormat="1" ht="14.25" x14ac:dyDescent="0.2">
      <c r="A88" s="117"/>
      <c r="B88" s="118"/>
      <c r="C88" s="119"/>
      <c r="D88" s="266"/>
      <c r="E88" s="118"/>
      <c r="F88" s="226"/>
    </row>
    <row r="89" spans="1:6" s="59" customFormat="1" ht="13.5" thickBot="1" x14ac:dyDescent="0.25">
      <c r="A89" s="287"/>
      <c r="B89" s="288" t="s">
        <v>14</v>
      </c>
      <c r="C89" s="289">
        <f>C6+C7+C8+C17+C18+C19+C23+C24+C25+C28+C29+C30+C33+C34+C35+C38+C39+C43+C44+C45+C46+C47+C48+C49+C50+C51+C52+C53+C54+C55+C56+C65+C66+C71+C72+C73+C76+C77+C80+C81+C82</f>
        <v>0.99999999999999967</v>
      </c>
      <c r="D89" s="290"/>
      <c r="E89" s="288"/>
      <c r="F89" s="291">
        <f>F9+F59+F85</f>
        <v>0</v>
      </c>
    </row>
    <row r="90" spans="1:6" s="59" customFormat="1" ht="15.75" thickTop="1" thickBot="1" x14ac:dyDescent="0.25">
      <c r="A90" s="120"/>
      <c r="B90" s="121"/>
      <c r="C90" s="122"/>
      <c r="D90" s="267"/>
      <c r="E90" s="121"/>
      <c r="F90" s="227"/>
    </row>
    <row r="91" spans="1:6" s="59" customFormat="1" ht="12" customHeight="1" thickBot="1" x14ac:dyDescent="0.25">
      <c r="C91" s="65"/>
      <c r="D91" s="250"/>
      <c r="F91" s="214"/>
    </row>
    <row r="92" spans="1:6" s="59" customFormat="1" ht="14.25" x14ac:dyDescent="0.2">
      <c r="A92" s="117"/>
      <c r="B92" s="118"/>
      <c r="C92" s="119"/>
      <c r="D92" s="266"/>
      <c r="E92" s="118"/>
      <c r="F92" s="226"/>
    </row>
    <row r="93" spans="1:6" ht="14.25" x14ac:dyDescent="0.2">
      <c r="A93" s="38"/>
      <c r="B93" s="36" t="s">
        <v>81</v>
      </c>
      <c r="C93" s="37"/>
      <c r="D93" s="268" t="s">
        <v>63</v>
      </c>
      <c r="E93" s="239">
        <v>0</v>
      </c>
      <c r="F93" s="228"/>
    </row>
    <row r="94" spans="1:6" s="59" customFormat="1" ht="15" thickBot="1" x14ac:dyDescent="0.25">
      <c r="A94" s="120"/>
      <c r="B94" s="121"/>
      <c r="C94" s="122"/>
      <c r="D94" s="267"/>
      <c r="E94" s="121"/>
      <c r="F94" s="227"/>
    </row>
    <row r="95" spans="1:6" ht="12" customHeight="1" x14ac:dyDescent="0.2"/>
    <row r="96" spans="1:6" ht="14.25" x14ac:dyDescent="0.2">
      <c r="A96" s="436"/>
      <c r="B96" s="437"/>
      <c r="C96" s="437"/>
      <c r="D96" s="437"/>
      <c r="E96" s="437"/>
      <c r="F96" s="438"/>
    </row>
    <row r="97" spans="1:6" x14ac:dyDescent="0.2">
      <c r="A97" s="439" t="s">
        <v>85</v>
      </c>
      <c r="B97" s="440"/>
      <c r="C97" s="440"/>
      <c r="D97" s="440"/>
      <c r="E97" s="440"/>
      <c r="F97" s="441"/>
    </row>
    <row r="98" spans="1:6" ht="12.75" customHeight="1" x14ac:dyDescent="0.2">
      <c r="A98" s="442"/>
      <c r="B98" s="443"/>
      <c r="C98" s="443"/>
      <c r="D98" s="443"/>
      <c r="E98" s="443"/>
      <c r="F98" s="444"/>
    </row>
    <row r="99" spans="1:6" ht="12.75" customHeight="1" x14ac:dyDescent="0.2">
      <c r="A99" s="43"/>
      <c r="B99" s="7"/>
      <c r="C99" s="15"/>
      <c r="D99" s="269"/>
      <c r="E99" s="7"/>
      <c r="F99" s="229"/>
    </row>
    <row r="100" spans="1:6" ht="12.75" customHeight="1" x14ac:dyDescent="0.2">
      <c r="A100" s="39" t="s">
        <v>4</v>
      </c>
      <c r="B100" s="432"/>
      <c r="C100" s="432"/>
      <c r="D100" s="432"/>
      <c r="E100" s="432"/>
      <c r="F100" s="433"/>
    </row>
    <row r="101" spans="1:6" x14ac:dyDescent="0.2">
      <c r="A101" s="41"/>
      <c r="B101" s="434"/>
      <c r="C101" s="434"/>
      <c r="D101" s="434"/>
      <c r="E101" s="434"/>
      <c r="F101" s="435"/>
    </row>
    <row r="102" spans="1:6" x14ac:dyDescent="0.2">
      <c r="A102" s="43"/>
      <c r="B102" s="7"/>
      <c r="C102" s="15"/>
      <c r="D102" s="269"/>
      <c r="E102" s="7"/>
      <c r="F102" s="229"/>
    </row>
    <row r="103" spans="1:6" x14ac:dyDescent="0.2">
      <c r="A103" s="39" t="s">
        <v>5</v>
      </c>
      <c r="B103" s="432"/>
      <c r="C103" s="432"/>
      <c r="D103" s="432"/>
      <c r="E103" s="432"/>
      <c r="F103" s="433"/>
    </row>
    <row r="104" spans="1:6" x14ac:dyDescent="0.2">
      <c r="A104" s="41"/>
      <c r="B104" s="434"/>
      <c r="C104" s="434"/>
      <c r="D104" s="434"/>
      <c r="E104" s="434"/>
      <c r="F104" s="435"/>
    </row>
    <row r="105" spans="1:6" x14ac:dyDescent="0.2">
      <c r="A105" s="43"/>
      <c r="B105" s="7"/>
      <c r="C105" s="44"/>
      <c r="D105" s="270"/>
      <c r="E105" s="7"/>
      <c r="F105" s="229"/>
    </row>
    <row r="106" spans="1:6" x14ac:dyDescent="0.2">
      <c r="A106" s="39" t="s">
        <v>7</v>
      </c>
      <c r="B106" s="412"/>
      <c r="C106" s="40" t="s">
        <v>6</v>
      </c>
      <c r="D106" s="247"/>
      <c r="E106" s="412"/>
      <c r="F106" s="413"/>
    </row>
    <row r="107" spans="1:6" x14ac:dyDescent="0.2">
      <c r="A107" s="41"/>
      <c r="B107" s="414"/>
      <c r="C107" s="42"/>
      <c r="D107" s="271"/>
      <c r="E107" s="414"/>
      <c r="F107" s="415"/>
    </row>
    <row r="108" spans="1:6" x14ac:dyDescent="0.2">
      <c r="A108" s="43"/>
      <c r="B108" s="7"/>
      <c r="C108" s="15"/>
      <c r="D108" s="269"/>
      <c r="E108" s="7"/>
      <c r="F108" s="229"/>
    </row>
    <row r="109" spans="1:6" x14ac:dyDescent="0.2">
      <c r="A109" s="39" t="s">
        <v>8</v>
      </c>
      <c r="B109" s="412"/>
      <c r="C109" s="412"/>
      <c r="D109" s="412"/>
      <c r="E109" s="412"/>
      <c r="F109" s="413"/>
    </row>
    <row r="110" spans="1:6" x14ac:dyDescent="0.2">
      <c r="A110" s="41"/>
      <c r="B110" s="414"/>
      <c r="C110" s="414"/>
      <c r="D110" s="414"/>
      <c r="E110" s="414"/>
      <c r="F110" s="415"/>
    </row>
    <row r="111" spans="1:6" x14ac:dyDescent="0.2">
      <c r="A111" s="43"/>
      <c r="B111" s="7"/>
      <c r="C111" s="44"/>
      <c r="D111" s="270"/>
      <c r="E111" s="7"/>
      <c r="F111" s="229"/>
    </row>
    <row r="112" spans="1:6" x14ac:dyDescent="0.2">
      <c r="A112" s="39" t="s">
        <v>9</v>
      </c>
      <c r="B112" s="412"/>
      <c r="C112" s="40" t="s">
        <v>10</v>
      </c>
      <c r="D112" s="247"/>
      <c r="E112" s="412"/>
      <c r="F112" s="413"/>
    </row>
    <row r="113" spans="1:6" x14ac:dyDescent="0.2">
      <c r="A113" s="41"/>
      <c r="B113" s="414"/>
      <c r="C113" s="42"/>
      <c r="D113" s="271"/>
      <c r="E113" s="414"/>
      <c r="F113" s="415"/>
    </row>
    <row r="116" spans="1:6" x14ac:dyDescent="0.2">
      <c r="D116" s="250"/>
      <c r="E116" s="59"/>
      <c r="F116" s="214"/>
    </row>
    <row r="117" spans="1:6" x14ac:dyDescent="0.2">
      <c r="D117" s="250"/>
      <c r="E117" s="59"/>
      <c r="F117" s="214"/>
    </row>
    <row r="118" spans="1:6" x14ac:dyDescent="0.2">
      <c r="D118" s="250"/>
      <c r="E118" s="59"/>
      <c r="F118" s="214"/>
    </row>
    <row r="119" spans="1:6" ht="15" customHeight="1" x14ac:dyDescent="0.2">
      <c r="A119" s="416" t="s">
        <v>66</v>
      </c>
      <c r="B119" s="417"/>
      <c r="C119" s="418"/>
      <c r="D119" s="299"/>
      <c r="E119" s="300"/>
      <c r="F119" s="301"/>
    </row>
    <row r="120" spans="1:6" ht="15" customHeight="1" x14ac:dyDescent="0.2">
      <c r="A120" s="419"/>
      <c r="B120" s="420"/>
      <c r="C120" s="421"/>
      <c r="D120" s="299"/>
      <c r="E120" s="300"/>
      <c r="F120" s="301"/>
    </row>
    <row r="121" spans="1:6" ht="15" customHeight="1" x14ac:dyDescent="0.2">
      <c r="A121" s="422" t="s">
        <v>67</v>
      </c>
      <c r="B121" s="423"/>
      <c r="C121" s="430"/>
      <c r="D121" s="302"/>
      <c r="E121" s="303"/>
      <c r="F121" s="304"/>
    </row>
    <row r="122" spans="1:6" ht="15" customHeight="1" x14ac:dyDescent="0.2">
      <c r="A122" s="424"/>
      <c r="B122" s="425"/>
      <c r="C122" s="431"/>
      <c r="D122" s="302"/>
      <c r="E122" s="303"/>
      <c r="F122" s="304"/>
    </row>
    <row r="123" spans="1:6" ht="15" customHeight="1" x14ac:dyDescent="0.2">
      <c r="A123" s="422" t="s">
        <v>68</v>
      </c>
      <c r="B123" s="423"/>
      <c r="C123" s="426"/>
      <c r="D123" s="305"/>
      <c r="E123" s="303"/>
      <c r="F123" s="304"/>
    </row>
    <row r="124" spans="1:6" ht="15" customHeight="1" x14ac:dyDescent="0.2">
      <c r="A124" s="424"/>
      <c r="B124" s="425"/>
      <c r="C124" s="427"/>
      <c r="D124" s="305"/>
      <c r="E124" s="303"/>
      <c r="F124" s="304"/>
    </row>
    <row r="125" spans="1:6" ht="15" customHeight="1" x14ac:dyDescent="0.2">
      <c r="A125" s="422" t="s">
        <v>69</v>
      </c>
      <c r="B125" s="423"/>
      <c r="C125" s="428"/>
      <c r="D125" s="306"/>
      <c r="E125" s="59"/>
      <c r="F125" s="214"/>
    </row>
    <row r="126" spans="1:6" ht="15" customHeight="1" x14ac:dyDescent="0.2">
      <c r="A126" s="424"/>
      <c r="B126" s="425"/>
      <c r="C126" s="429"/>
      <c r="D126" s="306"/>
      <c r="E126" s="59"/>
      <c r="F126" s="214"/>
    </row>
    <row r="127" spans="1:6" ht="15" customHeight="1" x14ac:dyDescent="0.2">
      <c r="A127" s="422" t="s">
        <v>70</v>
      </c>
      <c r="B127" s="423"/>
      <c r="C127" s="428"/>
      <c r="D127" s="306"/>
      <c r="E127" s="59"/>
      <c r="F127" s="214"/>
    </row>
    <row r="128" spans="1:6" ht="15" customHeight="1" x14ac:dyDescent="0.2">
      <c r="A128" s="424"/>
      <c r="B128" s="425"/>
      <c r="C128" s="429"/>
      <c r="D128" s="306"/>
      <c r="E128" s="59"/>
      <c r="F128" s="214"/>
    </row>
    <row r="129" spans="1:6" x14ac:dyDescent="0.2">
      <c r="A129" s="28"/>
      <c r="B129" s="28"/>
      <c r="C129" s="1"/>
      <c r="D129" s="307"/>
      <c r="E129" s="59"/>
      <c r="F129" s="214"/>
    </row>
    <row r="130" spans="1:6" x14ac:dyDescent="0.2">
      <c r="A130" s="29"/>
      <c r="B130" s="29"/>
      <c r="C130" s="30"/>
      <c r="D130" s="272"/>
      <c r="E130" s="30"/>
      <c r="F130" s="231"/>
    </row>
    <row r="131" spans="1:6" s="26" customFormat="1" x14ac:dyDescent="0.2">
      <c r="A131" s="31" t="s">
        <v>71</v>
      </c>
      <c r="B131" s="31"/>
      <c r="C131" s="32"/>
      <c r="D131" s="273"/>
      <c r="E131" s="32"/>
      <c r="F131" s="232"/>
    </row>
    <row r="132" spans="1:6" s="26" customFormat="1" x14ac:dyDescent="0.2">
      <c r="A132" s="31"/>
      <c r="B132" s="31"/>
      <c r="C132" s="32"/>
      <c r="D132" s="273"/>
      <c r="E132" s="32"/>
      <c r="F132" s="232"/>
    </row>
    <row r="133" spans="1:6" s="26" customFormat="1" x14ac:dyDescent="0.2">
      <c r="A133" s="45" t="s">
        <v>86</v>
      </c>
      <c r="B133" s="45"/>
      <c r="C133" s="45"/>
      <c r="D133" s="274"/>
      <c r="E133" s="45"/>
      <c r="F133" s="233"/>
    </row>
    <row r="134" spans="1:6" s="26" customFormat="1" x14ac:dyDescent="0.2">
      <c r="A134" s="45"/>
      <c r="B134" s="45"/>
      <c r="C134" s="45"/>
      <c r="D134" s="274"/>
      <c r="E134" s="45"/>
      <c r="F134" s="233"/>
    </row>
    <row r="135" spans="1:6" s="26" customFormat="1" ht="28.5" customHeight="1" x14ac:dyDescent="0.2">
      <c r="A135" s="411" t="s">
        <v>72</v>
      </c>
      <c r="B135" s="411"/>
      <c r="C135" s="411"/>
      <c r="D135" s="411"/>
      <c r="E135" s="411"/>
      <c r="F135" s="411"/>
    </row>
    <row r="136" spans="1:6" s="26" customFormat="1" ht="8.25" customHeight="1" x14ac:dyDescent="0.2">
      <c r="A136" s="46"/>
      <c r="B136" s="46"/>
      <c r="C136" s="47"/>
      <c r="D136" s="275"/>
      <c r="E136" s="47"/>
      <c r="F136" s="234"/>
    </row>
    <row r="137" spans="1:6" s="26" customFormat="1" x14ac:dyDescent="0.2">
      <c r="A137" s="33" t="s">
        <v>73</v>
      </c>
      <c r="B137" s="33"/>
      <c r="C137" s="33"/>
      <c r="D137" s="276"/>
      <c r="E137" s="33"/>
      <c r="F137" s="233"/>
    </row>
    <row r="138" spans="1:6" s="26" customFormat="1" x14ac:dyDescent="0.2">
      <c r="A138" s="33"/>
      <c r="B138" s="33"/>
      <c r="C138" s="33"/>
      <c r="D138" s="276"/>
      <c r="E138" s="33"/>
      <c r="F138" s="233"/>
    </row>
    <row r="139" spans="1:6" s="26" customFormat="1" ht="31.5" customHeight="1" x14ac:dyDescent="0.2">
      <c r="A139" s="410" t="s">
        <v>74</v>
      </c>
      <c r="B139" s="410"/>
      <c r="C139" s="410"/>
      <c r="D139" s="410"/>
      <c r="E139" s="410"/>
      <c r="F139" s="410"/>
    </row>
    <row r="140" spans="1:6" s="26" customFormat="1" ht="9" customHeight="1" x14ac:dyDescent="0.2">
      <c r="A140" s="33"/>
      <c r="B140" s="33"/>
      <c r="C140" s="33"/>
      <c r="D140" s="276"/>
      <c r="E140" s="33"/>
      <c r="F140" s="233"/>
    </row>
    <row r="141" spans="1:6" s="26" customFormat="1" x14ac:dyDescent="0.2">
      <c r="A141" s="33" t="s">
        <v>75</v>
      </c>
      <c r="B141" s="33"/>
      <c r="C141" s="33"/>
      <c r="D141" s="276"/>
      <c r="E141" s="33"/>
      <c r="F141" s="233"/>
    </row>
    <row r="142" spans="1:6" s="26" customFormat="1" x14ac:dyDescent="0.2">
      <c r="A142" s="33"/>
      <c r="B142" s="33"/>
      <c r="C142" s="33"/>
      <c r="D142" s="276"/>
      <c r="E142" s="33"/>
      <c r="F142" s="233"/>
    </row>
    <row r="143" spans="1:6" s="26" customFormat="1" x14ac:dyDescent="0.2">
      <c r="A143" s="29" t="s">
        <v>76</v>
      </c>
      <c r="B143" s="29"/>
      <c r="C143" s="34"/>
      <c r="D143" s="272"/>
      <c r="E143" s="34"/>
      <c r="F143" s="235"/>
    </row>
    <row r="144" spans="1:6" s="26" customFormat="1" x14ac:dyDescent="0.2">
      <c r="A144" s="29"/>
      <c r="B144" s="29"/>
      <c r="C144" s="34"/>
      <c r="D144" s="272"/>
      <c r="E144" s="34"/>
      <c r="F144" s="235"/>
    </row>
    <row r="145" spans="1:6" s="26" customFormat="1" x14ac:dyDescent="0.2">
      <c r="A145" s="31" t="s">
        <v>77</v>
      </c>
      <c r="B145" s="29"/>
      <c r="C145" s="48"/>
      <c r="D145" s="272"/>
      <c r="E145" s="48"/>
      <c r="F145" s="236"/>
    </row>
    <row r="146" spans="1:6" s="26" customFormat="1" x14ac:dyDescent="0.2">
      <c r="A146" s="29"/>
      <c r="B146" s="29"/>
      <c r="C146" s="29"/>
      <c r="D146" s="272"/>
      <c r="E146" s="29"/>
      <c r="F146" s="237"/>
    </row>
    <row r="147" spans="1:6" s="26" customFormat="1" ht="30" customHeight="1" x14ac:dyDescent="0.2">
      <c r="A147" s="49" t="s">
        <v>78</v>
      </c>
      <c r="B147" s="50"/>
      <c r="C147" s="51" t="s">
        <v>63</v>
      </c>
      <c r="D147" s="308"/>
      <c r="E147" s="48"/>
      <c r="F147" s="236"/>
    </row>
    <row r="148" spans="1:6" s="26" customFormat="1" x14ac:dyDescent="0.2">
      <c r="A148" s="33"/>
      <c r="B148" s="33"/>
      <c r="C148" s="33"/>
      <c r="D148" s="276"/>
      <c r="E148" s="33"/>
      <c r="F148" s="233"/>
    </row>
    <row r="149" spans="1:6" s="26" customFormat="1" x14ac:dyDescent="0.2">
      <c r="A149" s="29"/>
      <c r="B149" s="29"/>
      <c r="C149" s="48"/>
      <c r="D149" s="272"/>
      <c r="E149" s="48"/>
      <c r="F149" s="236"/>
    </row>
    <row r="150" spans="1:6" s="26" customFormat="1" x14ac:dyDescent="0.2">
      <c r="A150" s="29" t="s">
        <v>79</v>
      </c>
      <c r="B150" s="29"/>
      <c r="C150" s="29"/>
      <c r="D150" s="272"/>
      <c r="E150" s="29"/>
      <c r="F150" s="237"/>
    </row>
    <row r="151" spans="1:6" s="26" customFormat="1" x14ac:dyDescent="0.2">
      <c r="A151" s="34"/>
      <c r="B151" s="34"/>
      <c r="C151" s="35"/>
      <c r="D151" s="277"/>
      <c r="E151" s="34"/>
      <c r="F151" s="235"/>
    </row>
    <row r="152" spans="1:6" s="26" customFormat="1" x14ac:dyDescent="0.2">
      <c r="C152" s="27"/>
      <c r="D152" s="278"/>
      <c r="F152" s="238"/>
    </row>
    <row r="153" spans="1:6" s="26" customFormat="1" x14ac:dyDescent="0.2">
      <c r="C153" s="27"/>
      <c r="D153" s="278"/>
      <c r="F153" s="238"/>
    </row>
  </sheetData>
  <sheetProtection selectLockedCells="1"/>
  <mergeCells count="21">
    <mergeCell ref="B100:F101"/>
    <mergeCell ref="B103:F104"/>
    <mergeCell ref="B106:B107"/>
    <mergeCell ref="E106:F107"/>
    <mergeCell ref="A96:F96"/>
    <mergeCell ref="A97:F97"/>
    <mergeCell ref="A98:F98"/>
    <mergeCell ref="A139:F139"/>
    <mergeCell ref="A135:F135"/>
    <mergeCell ref="B109:F110"/>
    <mergeCell ref="B112:B113"/>
    <mergeCell ref="E112:F113"/>
    <mergeCell ref="A119:C120"/>
    <mergeCell ref="A123:B124"/>
    <mergeCell ref="A125:B126"/>
    <mergeCell ref="A127:B128"/>
    <mergeCell ref="C123:C124"/>
    <mergeCell ref="C125:C126"/>
    <mergeCell ref="C127:C128"/>
    <mergeCell ref="A121:B122"/>
    <mergeCell ref="C121:C122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&amp;CSide &amp;P af &amp;N</odd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1"/>
  <sheetViews>
    <sheetView showGridLines="0" tabSelected="1" topLeftCell="A78" zoomScaleNormal="100" workbookViewId="0">
      <selection activeCell="C90" sqref="C90"/>
    </sheetView>
  </sheetViews>
  <sheetFormatPr defaultColWidth="9.140625" defaultRowHeight="12.75" x14ac:dyDescent="0.2"/>
  <cols>
    <col min="1" max="1" width="7.85546875" style="16" customWidth="1"/>
    <col min="2" max="2" width="51.140625" style="16" customWidth="1"/>
    <col min="3" max="3" width="8.140625" style="22" customWidth="1"/>
    <col min="4" max="4" width="3.28515625" style="341" bestFit="1" customWidth="1"/>
    <col min="5" max="5" width="9.28515625" style="16" bestFit="1" customWidth="1"/>
    <col min="6" max="6" width="7.140625" style="25" customWidth="1"/>
    <col min="7" max="7" width="9.140625" style="353"/>
    <col min="8" max="16384" width="9.140625" style="16"/>
  </cols>
  <sheetData>
    <row r="1" spans="1:7" s="125" customFormat="1" ht="69.75" customHeight="1" x14ac:dyDescent="0.3">
      <c r="A1" s="124" t="s">
        <v>62</v>
      </c>
      <c r="C1" s="365" t="s">
        <v>3</v>
      </c>
      <c r="D1" s="366"/>
      <c r="E1" s="367" t="s">
        <v>17</v>
      </c>
      <c r="F1" s="368" t="s">
        <v>15</v>
      </c>
      <c r="G1" s="123"/>
    </row>
    <row r="2" spans="1:7" s="131" customFormat="1" ht="30" customHeight="1" x14ac:dyDescent="0.25">
      <c r="A2" s="126" t="s">
        <v>0</v>
      </c>
      <c r="B2" s="127"/>
      <c r="C2" s="128"/>
      <c r="D2" s="310"/>
      <c r="E2" s="129" t="s">
        <v>11</v>
      </c>
      <c r="F2" s="130"/>
      <c r="G2" s="349"/>
    </row>
    <row r="3" spans="1:7" s="125" customFormat="1" x14ac:dyDescent="0.2">
      <c r="A3" s="123"/>
      <c r="B3" s="123"/>
      <c r="C3" s="132"/>
      <c r="D3" s="311"/>
      <c r="E3" s="123"/>
      <c r="F3" s="133"/>
      <c r="G3" s="123"/>
    </row>
    <row r="4" spans="1:7" s="125" customFormat="1" x14ac:dyDescent="0.2">
      <c r="A4" s="134"/>
      <c r="B4" s="135"/>
      <c r="C4" s="136"/>
      <c r="D4" s="312"/>
      <c r="E4" s="135"/>
      <c r="F4" s="137"/>
      <c r="G4" s="123"/>
    </row>
    <row r="5" spans="1:7" s="143" customFormat="1" ht="13.5" customHeight="1" x14ac:dyDescent="0.2">
      <c r="A5" s="139"/>
      <c r="B5" s="140" t="s">
        <v>1</v>
      </c>
      <c r="C5" s="141"/>
      <c r="D5" s="313"/>
      <c r="E5" s="140"/>
      <c r="F5" s="142"/>
      <c r="G5" s="138"/>
    </row>
    <row r="6" spans="1:7" s="17" customFormat="1" ht="13.5" customHeight="1" x14ac:dyDescent="0.2">
      <c r="A6" s="19"/>
      <c r="B6" s="20" t="s">
        <v>131</v>
      </c>
      <c r="C6" s="21">
        <v>5.0000000000000001E-3</v>
      </c>
      <c r="D6" s="314" t="s">
        <v>93</v>
      </c>
      <c r="E6" s="240">
        <v>0</v>
      </c>
      <c r="F6" s="24">
        <f>$E6*$C6</f>
        <v>0</v>
      </c>
      <c r="G6" s="350"/>
    </row>
    <row r="7" spans="1:7" s="17" customFormat="1" ht="13.5" customHeight="1" x14ac:dyDescent="0.2">
      <c r="A7" s="19"/>
      <c r="B7" s="20" t="s">
        <v>90</v>
      </c>
      <c r="C7" s="21">
        <v>2.5000000000000001E-3</v>
      </c>
      <c r="D7" s="314" t="s">
        <v>93</v>
      </c>
      <c r="E7" s="240">
        <v>0</v>
      </c>
      <c r="F7" s="24">
        <f>$E7*$C7</f>
        <v>0</v>
      </c>
      <c r="G7" s="350"/>
    </row>
    <row r="8" spans="1:7" s="17" customFormat="1" ht="13.5" customHeight="1" x14ac:dyDescent="0.2">
      <c r="A8" s="19"/>
      <c r="B8" s="20" t="s">
        <v>36</v>
      </c>
      <c r="C8" s="21">
        <v>0.14749999999999999</v>
      </c>
      <c r="D8" s="314" t="s">
        <v>93</v>
      </c>
      <c r="E8" s="240">
        <v>0</v>
      </c>
      <c r="F8" s="24">
        <f t="shared" ref="F8:F11" si="0">$E8*$C8</f>
        <v>0</v>
      </c>
      <c r="G8" s="350"/>
    </row>
    <row r="9" spans="1:7" s="17" customFormat="1" ht="13.5" customHeight="1" x14ac:dyDescent="0.2">
      <c r="A9" s="19"/>
      <c r="B9" s="20" t="s">
        <v>37</v>
      </c>
      <c r="C9" s="21">
        <v>0.01</v>
      </c>
      <c r="D9" s="314" t="s">
        <v>93</v>
      </c>
      <c r="E9" s="240">
        <v>0</v>
      </c>
      <c r="F9" s="24">
        <f t="shared" si="0"/>
        <v>0</v>
      </c>
      <c r="G9" s="350"/>
    </row>
    <row r="10" spans="1:7" s="17" customFormat="1" ht="13.5" customHeight="1" x14ac:dyDescent="0.2">
      <c r="A10" s="19"/>
      <c r="B10" s="20" t="s">
        <v>38</v>
      </c>
      <c r="C10" s="21">
        <v>0.05</v>
      </c>
      <c r="D10" s="314" t="s">
        <v>93</v>
      </c>
      <c r="E10" s="240">
        <v>0</v>
      </c>
      <c r="F10" s="24">
        <f t="shared" si="0"/>
        <v>0</v>
      </c>
      <c r="G10" s="350"/>
    </row>
    <row r="11" spans="1:7" s="17" customFormat="1" ht="13.5" customHeight="1" x14ac:dyDescent="0.2">
      <c r="A11" s="19"/>
      <c r="B11" s="20" t="s">
        <v>39</v>
      </c>
      <c r="C11" s="21">
        <v>5.0000000000000001E-3</v>
      </c>
      <c r="D11" s="314" t="s">
        <v>93</v>
      </c>
      <c r="E11" s="240">
        <v>0</v>
      </c>
      <c r="F11" s="24">
        <f t="shared" si="0"/>
        <v>0</v>
      </c>
      <c r="G11" s="350"/>
    </row>
    <row r="12" spans="1:7" s="148" customFormat="1" ht="13.5" customHeight="1" x14ac:dyDescent="0.2">
      <c r="A12" s="144"/>
      <c r="B12" s="145" t="s">
        <v>13</v>
      </c>
      <c r="C12" s="146"/>
      <c r="D12" s="315"/>
      <c r="E12" s="145"/>
      <c r="F12" s="147">
        <f>SUM(F6:F11)</f>
        <v>0</v>
      </c>
      <c r="G12" s="351"/>
    </row>
    <row r="13" spans="1:7" s="143" customFormat="1" ht="12" x14ac:dyDescent="0.2">
      <c r="A13" s="149"/>
      <c r="B13" s="150"/>
      <c r="C13" s="151"/>
      <c r="D13" s="316"/>
      <c r="E13" s="150"/>
      <c r="F13" s="152"/>
      <c r="G13" s="138"/>
    </row>
    <row r="14" spans="1:7" s="125" customFormat="1" x14ac:dyDescent="0.2">
      <c r="C14" s="153"/>
      <c r="D14" s="317"/>
      <c r="F14" s="154"/>
      <c r="G14" s="123"/>
    </row>
    <row r="15" spans="1:7" s="125" customFormat="1" ht="18" x14ac:dyDescent="0.25">
      <c r="A15" s="126" t="s">
        <v>41</v>
      </c>
      <c r="B15" s="155"/>
      <c r="C15" s="156"/>
      <c r="D15" s="318"/>
      <c r="E15" s="157"/>
      <c r="F15" s="158"/>
      <c r="G15" s="123"/>
    </row>
    <row r="16" spans="1:7" s="125" customFormat="1" x14ac:dyDescent="0.2">
      <c r="C16" s="153"/>
      <c r="D16" s="317"/>
      <c r="F16" s="154"/>
      <c r="G16" s="123"/>
    </row>
    <row r="17" spans="1:7" s="125" customFormat="1" x14ac:dyDescent="0.2">
      <c r="A17" s="134"/>
      <c r="B17" s="135"/>
      <c r="C17" s="136"/>
      <c r="D17" s="312"/>
      <c r="E17" s="135"/>
      <c r="F17" s="137"/>
      <c r="G17" s="123"/>
    </row>
    <row r="18" spans="1:7" s="125" customFormat="1" x14ac:dyDescent="0.2">
      <c r="A18" s="402"/>
      <c r="B18" s="204"/>
      <c r="C18" s="205"/>
      <c r="D18" s="340"/>
      <c r="E18" s="204"/>
      <c r="F18" s="403"/>
      <c r="G18" s="123"/>
    </row>
    <row r="19" spans="1:7" s="17" customFormat="1" ht="13.5" customHeight="1" x14ac:dyDescent="0.2">
      <c r="A19" s="19"/>
      <c r="B19" s="20" t="s">
        <v>40</v>
      </c>
      <c r="C19" s="21">
        <v>2.75E-2</v>
      </c>
      <c r="D19" s="314" t="s">
        <v>93</v>
      </c>
      <c r="E19" s="240">
        <v>0</v>
      </c>
      <c r="F19" s="24">
        <f t="shared" ref="F19:F22" si="1">$E19*$C19</f>
        <v>0</v>
      </c>
      <c r="G19" s="350"/>
    </row>
    <row r="20" spans="1:7" s="17" customFormat="1" ht="13.5" customHeight="1" x14ac:dyDescent="0.2">
      <c r="A20" s="19"/>
      <c r="B20" s="20" t="s">
        <v>42</v>
      </c>
      <c r="C20" s="21">
        <v>5.0000000000000001E-3</v>
      </c>
      <c r="D20" s="314" t="s">
        <v>93</v>
      </c>
      <c r="E20" s="240">
        <v>0</v>
      </c>
      <c r="F20" s="24">
        <f t="shared" si="1"/>
        <v>0</v>
      </c>
      <c r="G20" s="350"/>
    </row>
    <row r="21" spans="1:7" s="17" customFormat="1" ht="13.5" customHeight="1" x14ac:dyDescent="0.2">
      <c r="A21" s="19"/>
      <c r="B21" s="20" t="s">
        <v>114</v>
      </c>
      <c r="C21" s="21">
        <v>2.5000000000000001E-3</v>
      </c>
      <c r="D21" s="314" t="s">
        <v>93</v>
      </c>
      <c r="E21" s="240">
        <v>0</v>
      </c>
      <c r="F21" s="24">
        <f t="shared" si="1"/>
        <v>0</v>
      </c>
      <c r="G21" s="350"/>
    </row>
    <row r="22" spans="1:7" s="17" customFormat="1" ht="13.5" customHeight="1" x14ac:dyDescent="0.2">
      <c r="A22" s="19"/>
      <c r="B22" s="20" t="s">
        <v>115</v>
      </c>
      <c r="C22" s="21">
        <v>2.5000000000000001E-3</v>
      </c>
      <c r="D22" s="314" t="s">
        <v>93</v>
      </c>
      <c r="E22" s="240">
        <v>0</v>
      </c>
      <c r="F22" s="24">
        <f t="shared" si="1"/>
        <v>0</v>
      </c>
      <c r="G22" s="350"/>
    </row>
    <row r="23" spans="1:7" s="17" customFormat="1" ht="13.5" customHeight="1" x14ac:dyDescent="0.2">
      <c r="A23" s="19"/>
      <c r="B23" s="20"/>
      <c r="C23" s="21"/>
      <c r="D23" s="314"/>
      <c r="E23" s="240"/>
      <c r="F23" s="24"/>
      <c r="G23" s="350"/>
    </row>
    <row r="24" spans="1:7" s="17" customFormat="1" ht="13.5" customHeight="1" x14ac:dyDescent="0.2">
      <c r="A24" s="19"/>
      <c r="B24" s="175" t="s">
        <v>129</v>
      </c>
      <c r="C24" s="21"/>
      <c r="D24" s="314"/>
      <c r="E24" s="240"/>
      <c r="F24" s="24"/>
      <c r="G24" s="350"/>
    </row>
    <row r="25" spans="1:7" s="17" customFormat="1" ht="13.5" customHeight="1" x14ac:dyDescent="0.2">
      <c r="A25" s="19"/>
      <c r="B25" s="175" t="s">
        <v>130</v>
      </c>
      <c r="C25" s="21"/>
      <c r="D25" s="314"/>
      <c r="E25" s="240"/>
      <c r="F25" s="24"/>
      <c r="G25" s="350"/>
    </row>
    <row r="26" spans="1:7" s="17" customFormat="1" ht="13.5" customHeight="1" x14ac:dyDescent="0.2">
      <c r="A26" s="19"/>
      <c r="B26" s="20"/>
      <c r="C26" s="21"/>
      <c r="D26" s="314"/>
      <c r="E26" s="240"/>
      <c r="F26" s="24"/>
      <c r="G26" s="350"/>
    </row>
    <row r="27" spans="1:7" s="17" customFormat="1" ht="13.5" customHeight="1" x14ac:dyDescent="0.2">
      <c r="A27" s="19"/>
      <c r="B27" s="20"/>
      <c r="C27" s="21"/>
      <c r="D27" s="314"/>
      <c r="E27" s="240"/>
      <c r="F27" s="24"/>
      <c r="G27" s="350"/>
    </row>
    <row r="28" spans="1:7" s="163" customFormat="1" ht="13.5" customHeight="1" x14ac:dyDescent="0.2">
      <c r="A28" s="159"/>
      <c r="B28" s="160" t="s">
        <v>43</v>
      </c>
      <c r="C28" s="161"/>
      <c r="D28" s="319"/>
      <c r="E28" s="160"/>
      <c r="F28" s="162">
        <f>SUM(F19:F24)</f>
        <v>0</v>
      </c>
      <c r="G28" s="352"/>
    </row>
    <row r="29" spans="1:7" s="125" customFormat="1" x14ac:dyDescent="0.2">
      <c r="A29" s="164"/>
      <c r="B29" s="165"/>
      <c r="C29" s="166"/>
      <c r="D29" s="320"/>
      <c r="E29" s="167"/>
      <c r="F29" s="168"/>
      <c r="G29" s="123"/>
    </row>
    <row r="30" spans="1:7" s="125" customFormat="1" x14ac:dyDescent="0.2">
      <c r="C30" s="153"/>
      <c r="D30" s="317"/>
      <c r="F30" s="154"/>
      <c r="G30" s="123"/>
    </row>
    <row r="31" spans="1:7" s="125" customFormat="1" ht="18" x14ac:dyDescent="0.25">
      <c r="A31" s="126" t="s">
        <v>44</v>
      </c>
      <c r="B31" s="169"/>
      <c r="C31" s="156"/>
      <c r="D31" s="318"/>
      <c r="E31" s="155"/>
      <c r="F31" s="158"/>
      <c r="G31" s="123"/>
    </row>
    <row r="32" spans="1:7" s="125" customFormat="1" x14ac:dyDescent="0.2">
      <c r="C32" s="153"/>
      <c r="D32" s="317"/>
      <c r="F32" s="154"/>
      <c r="G32" s="123"/>
    </row>
    <row r="33" spans="1:7" s="148" customFormat="1" ht="12" x14ac:dyDescent="0.2">
      <c r="A33" s="170"/>
      <c r="B33" s="171"/>
      <c r="C33" s="172"/>
      <c r="D33" s="321"/>
      <c r="E33" s="171"/>
      <c r="F33" s="173"/>
      <c r="G33" s="351"/>
    </row>
    <row r="34" spans="1:7" s="143" customFormat="1" ht="13.5" customHeight="1" x14ac:dyDescent="0.2">
      <c r="A34" s="139"/>
      <c r="B34" s="140" t="s">
        <v>45</v>
      </c>
      <c r="C34" s="141"/>
      <c r="D34" s="313"/>
      <c r="E34" s="140"/>
      <c r="F34" s="142"/>
      <c r="G34" s="138"/>
    </row>
    <row r="35" spans="1:7" s="17" customFormat="1" ht="13.5" customHeight="1" x14ac:dyDescent="0.2">
      <c r="A35" s="19"/>
      <c r="B35" s="20" t="s">
        <v>46</v>
      </c>
      <c r="C35" s="21">
        <v>0.05</v>
      </c>
      <c r="D35" s="314" t="s">
        <v>93</v>
      </c>
      <c r="E35" s="240">
        <v>0</v>
      </c>
      <c r="F35" s="24">
        <f>$E35*$C35</f>
        <v>0</v>
      </c>
      <c r="G35" s="350"/>
    </row>
    <row r="36" spans="1:7" s="17" customFormat="1" ht="13.5" customHeight="1" x14ac:dyDescent="0.2">
      <c r="A36" s="19"/>
      <c r="B36" s="20" t="s">
        <v>47</v>
      </c>
      <c r="C36" s="21">
        <v>0.02</v>
      </c>
      <c r="D36" s="314" t="s">
        <v>93</v>
      </c>
      <c r="E36" s="240">
        <v>0</v>
      </c>
      <c r="F36" s="24">
        <f>$E36*$C36</f>
        <v>0</v>
      </c>
      <c r="G36" s="350"/>
    </row>
    <row r="37" spans="1:7" s="17" customFormat="1" ht="13.5" customHeight="1" x14ac:dyDescent="0.2">
      <c r="A37" s="19"/>
      <c r="B37" s="20" t="s">
        <v>48</v>
      </c>
      <c r="C37" s="21">
        <v>5.0000000000000001E-3</v>
      </c>
      <c r="D37" s="314" t="s">
        <v>93</v>
      </c>
      <c r="E37" s="240">
        <v>0</v>
      </c>
      <c r="F37" s="24">
        <f>$E37*$C37</f>
        <v>0</v>
      </c>
      <c r="G37" s="350"/>
    </row>
    <row r="38" spans="1:7" s="148" customFormat="1" ht="13.5" customHeight="1" x14ac:dyDescent="0.2">
      <c r="A38" s="144"/>
      <c r="B38" s="145" t="s">
        <v>2</v>
      </c>
      <c r="C38" s="146"/>
      <c r="D38" s="315"/>
      <c r="E38" s="174"/>
      <c r="F38" s="147">
        <f>SUM(F35:F37)</f>
        <v>0</v>
      </c>
      <c r="G38" s="351"/>
    </row>
    <row r="39" spans="1:7" s="143" customFormat="1" ht="13.5" customHeight="1" x14ac:dyDescent="0.2">
      <c r="A39" s="139"/>
      <c r="B39" s="175"/>
      <c r="C39" s="176"/>
      <c r="D39" s="322"/>
      <c r="E39" s="177"/>
      <c r="F39" s="178"/>
      <c r="G39" s="138"/>
    </row>
    <row r="40" spans="1:7" s="143" customFormat="1" ht="13.5" customHeight="1" x14ac:dyDescent="0.2">
      <c r="A40" s="139"/>
      <c r="B40" s="140" t="s">
        <v>49</v>
      </c>
      <c r="C40" s="176"/>
      <c r="D40" s="322"/>
      <c r="E40" s="177"/>
      <c r="F40" s="178"/>
      <c r="G40" s="138"/>
    </row>
    <row r="41" spans="1:7" s="17" customFormat="1" ht="13.5" customHeight="1" x14ac:dyDescent="0.2">
      <c r="A41" s="19"/>
      <c r="B41" s="20" t="s">
        <v>107</v>
      </c>
      <c r="C41" s="21">
        <v>0.15</v>
      </c>
      <c r="D41" s="314" t="s">
        <v>93</v>
      </c>
      <c r="E41" s="240">
        <v>0</v>
      </c>
      <c r="F41" s="24">
        <f t="shared" ref="F41:F63" si="2">$E41*$C41</f>
        <v>0</v>
      </c>
      <c r="G41" s="350" t="s">
        <v>96</v>
      </c>
    </row>
    <row r="42" spans="1:7" s="17" customFormat="1" ht="13.5" customHeight="1" x14ac:dyDescent="0.2">
      <c r="A42" s="19"/>
      <c r="B42" s="20" t="s">
        <v>108</v>
      </c>
      <c r="C42" s="21">
        <v>0.04</v>
      </c>
      <c r="D42" s="314" t="s">
        <v>93</v>
      </c>
      <c r="E42" s="240">
        <v>0</v>
      </c>
      <c r="F42" s="24">
        <f t="shared" si="2"/>
        <v>0</v>
      </c>
      <c r="G42" s="350" t="s">
        <v>96</v>
      </c>
    </row>
    <row r="43" spans="1:7" s="17" customFormat="1" ht="13.5" customHeight="1" x14ac:dyDescent="0.2">
      <c r="A43" s="19"/>
      <c r="B43" s="20" t="s">
        <v>109</v>
      </c>
      <c r="C43" s="21">
        <v>0.02</v>
      </c>
      <c r="D43" s="314" t="s">
        <v>93</v>
      </c>
      <c r="E43" s="240">
        <v>0</v>
      </c>
      <c r="F43" s="24">
        <f t="shared" si="2"/>
        <v>0</v>
      </c>
      <c r="G43" s="350" t="s">
        <v>96</v>
      </c>
    </row>
    <row r="44" spans="1:7" s="17" customFormat="1" ht="13.5" customHeight="1" x14ac:dyDescent="0.2">
      <c r="A44" s="19"/>
      <c r="B44" s="20" t="s">
        <v>110</v>
      </c>
      <c r="C44" s="21">
        <v>0.03</v>
      </c>
      <c r="D44" s="314" t="s">
        <v>93</v>
      </c>
      <c r="E44" s="240">
        <v>0</v>
      </c>
      <c r="F44" s="24">
        <f t="shared" si="2"/>
        <v>0</v>
      </c>
      <c r="G44" s="350" t="s">
        <v>96</v>
      </c>
    </row>
    <row r="45" spans="1:7" s="17" customFormat="1" ht="13.5" customHeight="1" x14ac:dyDescent="0.2">
      <c r="A45" s="19"/>
      <c r="B45" s="20" t="s">
        <v>111</v>
      </c>
      <c r="C45" s="21">
        <v>5.0000000000000001E-3</v>
      </c>
      <c r="D45" s="314" t="s">
        <v>93</v>
      </c>
      <c r="E45" s="240">
        <v>0</v>
      </c>
      <c r="F45" s="24">
        <f t="shared" si="2"/>
        <v>0</v>
      </c>
      <c r="G45" s="350" t="s">
        <v>96</v>
      </c>
    </row>
    <row r="46" spans="1:7" s="17" customFormat="1" ht="13.5" customHeight="1" x14ac:dyDescent="0.2">
      <c r="A46" s="19"/>
      <c r="B46" s="20" t="s">
        <v>112</v>
      </c>
      <c r="C46" s="21">
        <v>5.0000000000000001E-3</v>
      </c>
      <c r="D46" s="314" t="s">
        <v>93</v>
      </c>
      <c r="E46" s="240">
        <v>0</v>
      </c>
      <c r="F46" s="24">
        <f t="shared" si="2"/>
        <v>0</v>
      </c>
      <c r="G46" s="350" t="s">
        <v>96</v>
      </c>
    </row>
    <row r="47" spans="1:7" s="17" customFormat="1" ht="13.5" customHeight="1" x14ac:dyDescent="0.2">
      <c r="A47" s="19"/>
      <c r="B47" s="20" t="s">
        <v>50</v>
      </c>
      <c r="C47" s="21">
        <v>5.0000000000000001E-3</v>
      </c>
      <c r="D47" s="314" t="s">
        <v>93</v>
      </c>
      <c r="E47" s="240">
        <v>0</v>
      </c>
      <c r="F47" s="24">
        <f t="shared" si="2"/>
        <v>0</v>
      </c>
      <c r="G47" s="350"/>
    </row>
    <row r="48" spans="1:7" s="17" customFormat="1" ht="13.5" customHeight="1" x14ac:dyDescent="0.2">
      <c r="A48" s="19"/>
      <c r="B48" s="20" t="s">
        <v>51</v>
      </c>
      <c r="C48" s="21">
        <v>5.0000000000000001E-3</v>
      </c>
      <c r="D48" s="314" t="s">
        <v>93</v>
      </c>
      <c r="E48" s="240">
        <v>0</v>
      </c>
      <c r="F48" s="24">
        <f t="shared" si="2"/>
        <v>0</v>
      </c>
      <c r="G48" s="350"/>
    </row>
    <row r="49" spans="1:7" s="17" customFormat="1" ht="13.5" customHeight="1" x14ac:dyDescent="0.2">
      <c r="A49" s="19"/>
      <c r="B49" s="20" t="s">
        <v>52</v>
      </c>
      <c r="C49" s="21">
        <v>2.5000000000000001E-3</v>
      </c>
      <c r="D49" s="314" t="s">
        <v>93</v>
      </c>
      <c r="E49" s="240">
        <v>0</v>
      </c>
      <c r="F49" s="24">
        <f t="shared" si="2"/>
        <v>0</v>
      </c>
      <c r="G49" s="350"/>
    </row>
    <row r="50" spans="1:7" s="17" customFormat="1" ht="13.5" customHeight="1" x14ac:dyDescent="0.2">
      <c r="A50" s="19"/>
      <c r="B50" s="20" t="s">
        <v>25</v>
      </c>
      <c r="C50" s="21">
        <v>2.5000000000000001E-3</v>
      </c>
      <c r="D50" s="314" t="s">
        <v>93</v>
      </c>
      <c r="E50" s="240">
        <v>0</v>
      </c>
      <c r="F50" s="24">
        <f t="shared" si="2"/>
        <v>0</v>
      </c>
      <c r="G50" s="350"/>
    </row>
    <row r="51" spans="1:7" s="17" customFormat="1" ht="13.5" customHeight="1" x14ac:dyDescent="0.2">
      <c r="A51" s="19"/>
      <c r="B51" s="20" t="s">
        <v>91</v>
      </c>
      <c r="C51" s="21">
        <v>2.5000000000000001E-3</v>
      </c>
      <c r="D51" s="314" t="s">
        <v>93</v>
      </c>
      <c r="E51" s="240">
        <v>0</v>
      </c>
      <c r="F51" s="24">
        <f t="shared" si="2"/>
        <v>0</v>
      </c>
      <c r="G51" s="350"/>
    </row>
    <row r="52" spans="1:7" s="17" customFormat="1" ht="13.5" customHeight="1" x14ac:dyDescent="0.2">
      <c r="A52" s="19"/>
      <c r="B52" s="20" t="s">
        <v>113</v>
      </c>
      <c r="C52" s="21"/>
      <c r="D52" s="314"/>
      <c r="E52" s="240"/>
      <c r="F52" s="24"/>
      <c r="G52" s="350"/>
    </row>
    <row r="53" spans="1:7" s="17" customFormat="1" ht="13.5" customHeight="1" x14ac:dyDescent="0.2">
      <c r="A53" s="19"/>
      <c r="B53" s="20" t="s">
        <v>53</v>
      </c>
      <c r="C53" s="21">
        <v>0.04</v>
      </c>
      <c r="D53" s="314" t="s">
        <v>93</v>
      </c>
      <c r="E53" s="240">
        <v>0</v>
      </c>
      <c r="F53" s="24">
        <f t="shared" si="2"/>
        <v>0</v>
      </c>
      <c r="G53" s="350"/>
    </row>
    <row r="54" spans="1:7" s="17" customFormat="1" ht="13.5" customHeight="1" x14ac:dyDescent="0.2">
      <c r="A54" s="19"/>
      <c r="B54" s="20" t="s">
        <v>27</v>
      </c>
      <c r="C54" s="21">
        <v>0.05</v>
      </c>
      <c r="D54" s="314" t="s">
        <v>93</v>
      </c>
      <c r="E54" s="240">
        <v>0</v>
      </c>
      <c r="F54" s="24">
        <f t="shared" si="2"/>
        <v>0</v>
      </c>
      <c r="G54" s="350"/>
    </row>
    <row r="55" spans="1:7" s="17" customFormat="1" ht="13.5" customHeight="1" x14ac:dyDescent="0.2">
      <c r="A55" s="19"/>
      <c r="B55" s="20" t="s">
        <v>54</v>
      </c>
      <c r="C55" s="21">
        <v>0.02</v>
      </c>
      <c r="D55" s="314" t="s">
        <v>93</v>
      </c>
      <c r="E55" s="240">
        <v>0</v>
      </c>
      <c r="F55" s="24">
        <f t="shared" si="2"/>
        <v>0</v>
      </c>
      <c r="G55" s="350"/>
    </row>
    <row r="56" spans="1:7" s="17" customFormat="1" ht="13.5" customHeight="1" x14ac:dyDescent="0.2">
      <c r="A56" s="20"/>
      <c r="B56" s="20" t="s">
        <v>55</v>
      </c>
      <c r="C56" s="21">
        <v>2.5000000000000001E-3</v>
      </c>
      <c r="D56" s="314" t="s">
        <v>93</v>
      </c>
      <c r="E56" s="240">
        <v>0</v>
      </c>
      <c r="F56" s="24">
        <f t="shared" si="2"/>
        <v>0</v>
      </c>
      <c r="G56" s="350"/>
    </row>
    <row r="57" spans="1:7" s="17" customFormat="1" ht="13.5" customHeight="1" x14ac:dyDescent="0.2">
      <c r="A57" s="20"/>
      <c r="B57" s="20" t="s">
        <v>56</v>
      </c>
      <c r="C57" s="21">
        <v>0.15</v>
      </c>
      <c r="D57" s="314" t="s">
        <v>93</v>
      </c>
      <c r="E57" s="240">
        <v>0</v>
      </c>
      <c r="F57" s="24">
        <f t="shared" si="2"/>
        <v>0</v>
      </c>
      <c r="G57" s="350"/>
    </row>
    <row r="58" spans="1:7" s="17" customFormat="1" ht="13.5" customHeight="1" x14ac:dyDescent="0.2">
      <c r="A58" s="20"/>
      <c r="B58" s="342" t="s">
        <v>118</v>
      </c>
      <c r="C58" s="343">
        <v>5.0000000000000001E-3</v>
      </c>
      <c r="D58" s="314" t="s">
        <v>93</v>
      </c>
      <c r="E58" s="240">
        <v>0</v>
      </c>
      <c r="F58" s="24">
        <f t="shared" si="2"/>
        <v>0</v>
      </c>
      <c r="G58" s="350"/>
    </row>
    <row r="59" spans="1:7" s="17" customFormat="1" ht="13.5" customHeight="1" x14ac:dyDescent="0.2">
      <c r="A59" s="20"/>
      <c r="B59" s="342" t="s">
        <v>87</v>
      </c>
      <c r="C59" s="343">
        <v>2.5000000000000001E-3</v>
      </c>
      <c r="D59" s="314" t="s">
        <v>93</v>
      </c>
      <c r="E59" s="240">
        <v>0</v>
      </c>
      <c r="F59" s="24">
        <f t="shared" si="2"/>
        <v>0</v>
      </c>
      <c r="G59" s="350"/>
    </row>
    <row r="60" spans="1:7" s="17" customFormat="1" ht="13.5" customHeight="1" x14ac:dyDescent="0.2">
      <c r="A60" s="20"/>
      <c r="B60" s="342" t="s">
        <v>119</v>
      </c>
      <c r="C60" s="343">
        <v>2.5000000000000001E-3</v>
      </c>
      <c r="D60" s="314" t="s">
        <v>93</v>
      </c>
      <c r="E60" s="240">
        <v>0</v>
      </c>
      <c r="F60" s="24">
        <f t="shared" si="2"/>
        <v>0</v>
      </c>
      <c r="G60" s="350"/>
    </row>
    <row r="61" spans="1:7" s="17" customFormat="1" ht="13.5" customHeight="1" x14ac:dyDescent="0.2">
      <c r="A61" s="20"/>
      <c r="B61" s="342" t="s">
        <v>120</v>
      </c>
      <c r="C61" s="343">
        <v>1.4999999999999999E-2</v>
      </c>
      <c r="D61" s="314" t="s">
        <v>93</v>
      </c>
      <c r="E61" s="240">
        <v>0</v>
      </c>
      <c r="F61" s="24">
        <f t="shared" si="2"/>
        <v>0</v>
      </c>
      <c r="G61" s="350"/>
    </row>
    <row r="62" spans="1:7" s="17" customFormat="1" ht="13.5" customHeight="1" x14ac:dyDescent="0.2">
      <c r="A62" s="20"/>
      <c r="B62" s="342" t="s">
        <v>88</v>
      </c>
      <c r="C62" s="343">
        <v>5.0000000000000001E-3</v>
      </c>
      <c r="D62" s="314" t="s">
        <v>93</v>
      </c>
      <c r="E62" s="240">
        <v>0</v>
      </c>
      <c r="F62" s="24">
        <f t="shared" si="2"/>
        <v>0</v>
      </c>
      <c r="G62" s="350"/>
    </row>
    <row r="63" spans="1:7" s="17" customFormat="1" ht="13.5" customHeight="1" x14ac:dyDescent="0.2">
      <c r="A63" s="20"/>
      <c r="B63" s="342" t="s">
        <v>121</v>
      </c>
      <c r="C63" s="343">
        <v>2.5000000000000001E-3</v>
      </c>
      <c r="D63" s="314" t="s">
        <v>93</v>
      </c>
      <c r="E63" s="240">
        <v>0</v>
      </c>
      <c r="F63" s="24">
        <f t="shared" si="2"/>
        <v>0</v>
      </c>
      <c r="G63" s="350"/>
    </row>
    <row r="64" spans="1:7" s="148" customFormat="1" ht="13.5" customHeight="1" x14ac:dyDescent="0.2">
      <c r="A64" s="144"/>
      <c r="B64" s="145" t="s">
        <v>2</v>
      </c>
      <c r="C64" s="146"/>
      <c r="D64" s="315"/>
      <c r="E64" s="174"/>
      <c r="F64" s="147">
        <f>SUM(F41:F63)</f>
        <v>0</v>
      </c>
      <c r="G64" s="351"/>
    </row>
    <row r="65" spans="1:7" s="138" customFormat="1" ht="13.5" customHeight="1" x14ac:dyDescent="0.2">
      <c r="A65" s="139"/>
      <c r="B65" s="175"/>
      <c r="C65" s="176"/>
      <c r="D65" s="322"/>
      <c r="E65" s="179"/>
      <c r="F65" s="178"/>
    </row>
    <row r="66" spans="1:7" s="143" customFormat="1" ht="13.5" customHeight="1" x14ac:dyDescent="0.2">
      <c r="A66" s="139"/>
      <c r="B66" s="140" t="s">
        <v>57</v>
      </c>
      <c r="C66" s="141"/>
      <c r="D66" s="313"/>
      <c r="E66" s="180"/>
      <c r="F66" s="142"/>
      <c r="G66" s="138"/>
    </row>
    <row r="67" spans="1:7" s="17" customFormat="1" ht="13.5" customHeight="1" x14ac:dyDescent="0.2">
      <c r="A67" s="19"/>
      <c r="B67" s="20" t="s">
        <v>58</v>
      </c>
      <c r="C67" s="21">
        <v>2.5000000000000001E-3</v>
      </c>
      <c r="D67" s="314" t="s">
        <v>93</v>
      </c>
      <c r="E67" s="240">
        <v>0</v>
      </c>
      <c r="F67" s="24">
        <f>$E67*$C67</f>
        <v>0</v>
      </c>
      <c r="G67" s="350"/>
    </row>
    <row r="68" spans="1:7" s="148" customFormat="1" ht="13.5" customHeight="1" x14ac:dyDescent="0.2">
      <c r="A68" s="144"/>
      <c r="B68" s="145" t="s">
        <v>2</v>
      </c>
      <c r="C68" s="181"/>
      <c r="D68" s="323"/>
      <c r="E68" s="174"/>
      <c r="F68" s="147">
        <f>SUM(F66:F67)</f>
        <v>0</v>
      </c>
      <c r="G68" s="351"/>
    </row>
    <row r="69" spans="1:7" s="143" customFormat="1" ht="13.5" customHeight="1" x14ac:dyDescent="0.2">
      <c r="A69" s="139"/>
      <c r="B69" s="140"/>
      <c r="C69" s="141"/>
      <c r="D69" s="313"/>
      <c r="E69" s="180"/>
      <c r="F69" s="142"/>
      <c r="G69" s="138"/>
    </row>
    <row r="70" spans="1:7" s="148" customFormat="1" ht="13.5" customHeight="1" x14ac:dyDescent="0.2">
      <c r="A70" s="144"/>
      <c r="B70" s="145" t="s">
        <v>64</v>
      </c>
      <c r="C70" s="146"/>
      <c r="D70" s="315"/>
      <c r="E70" s="182"/>
      <c r="F70" s="147">
        <f>(F68+F64+F38)</f>
        <v>0</v>
      </c>
      <c r="G70" s="351"/>
    </row>
    <row r="71" spans="1:7" s="143" customFormat="1" ht="12" x14ac:dyDescent="0.2">
      <c r="A71" s="149"/>
      <c r="B71" s="150"/>
      <c r="C71" s="151"/>
      <c r="D71" s="316"/>
      <c r="E71" s="183"/>
      <c r="F71" s="152"/>
      <c r="G71" s="138"/>
    </row>
    <row r="72" spans="1:7" s="125" customFormat="1" x14ac:dyDescent="0.2">
      <c r="B72" s="123"/>
      <c r="C72" s="132"/>
      <c r="D72" s="311"/>
      <c r="E72" s="184"/>
      <c r="F72" s="133"/>
      <c r="G72" s="123"/>
    </row>
    <row r="73" spans="1:7" s="125" customFormat="1" x14ac:dyDescent="0.2">
      <c r="B73" s="123"/>
      <c r="C73" s="132"/>
      <c r="D73" s="311"/>
      <c r="E73" s="184"/>
      <c r="F73" s="133"/>
      <c r="G73" s="123"/>
    </row>
    <row r="74" spans="1:7" s="148" customFormat="1" ht="12" x14ac:dyDescent="0.2">
      <c r="A74" s="170"/>
      <c r="B74" s="171"/>
      <c r="C74" s="172"/>
      <c r="D74" s="321"/>
      <c r="E74" s="185"/>
      <c r="F74" s="173"/>
      <c r="G74" s="351"/>
    </row>
    <row r="75" spans="1:7" s="17" customFormat="1" ht="13.5" customHeight="1" x14ac:dyDescent="0.2">
      <c r="A75" s="19"/>
      <c r="B75" s="20" t="s">
        <v>128</v>
      </c>
      <c r="C75" s="21">
        <v>0.04</v>
      </c>
      <c r="D75" s="314" t="s">
        <v>93</v>
      </c>
      <c r="E75" s="240">
        <v>0</v>
      </c>
      <c r="F75" s="24">
        <f>$E75*$C75</f>
        <v>0</v>
      </c>
      <c r="G75" s="350"/>
    </row>
    <row r="76" spans="1:7" s="17" customFormat="1" ht="13.5" customHeight="1" x14ac:dyDescent="0.2">
      <c r="A76" s="19"/>
      <c r="B76" s="20" t="s">
        <v>127</v>
      </c>
      <c r="C76" s="21">
        <v>0.02</v>
      </c>
      <c r="D76" s="314" t="s">
        <v>93</v>
      </c>
      <c r="E76" s="240">
        <v>0</v>
      </c>
      <c r="F76" s="24">
        <f>$E76*$C76</f>
        <v>0</v>
      </c>
      <c r="G76" s="350"/>
    </row>
    <row r="77" spans="1:7" s="17" customFormat="1" ht="13.5" customHeight="1" x14ac:dyDescent="0.2">
      <c r="A77" s="19"/>
      <c r="B77" s="20" t="s">
        <v>126</v>
      </c>
      <c r="C77" s="21">
        <v>5.0000000000000001E-3</v>
      </c>
      <c r="D77" s="314" t="s">
        <v>93</v>
      </c>
      <c r="E77" s="240">
        <v>0</v>
      </c>
      <c r="F77" s="24">
        <f>$E77*$C77</f>
        <v>0</v>
      </c>
      <c r="G77" s="350"/>
    </row>
    <row r="78" spans="1:7" s="17" customFormat="1" ht="13.5" customHeight="1" x14ac:dyDescent="0.2">
      <c r="A78" s="19"/>
      <c r="B78" s="20" t="s">
        <v>125</v>
      </c>
      <c r="C78" s="21">
        <v>5.0000000000000001E-3</v>
      </c>
      <c r="D78" s="314" t="s">
        <v>93</v>
      </c>
      <c r="E78" s="240">
        <v>0</v>
      </c>
      <c r="F78" s="24">
        <f>$E78*$C78</f>
        <v>0</v>
      </c>
      <c r="G78" s="350"/>
    </row>
    <row r="79" spans="1:7" s="17" customFormat="1" ht="13.5" customHeight="1" x14ac:dyDescent="0.2">
      <c r="A79" s="19"/>
      <c r="B79" s="20" t="s">
        <v>59</v>
      </c>
      <c r="C79" s="21">
        <v>0.02</v>
      </c>
      <c r="D79" s="314" t="s">
        <v>93</v>
      </c>
      <c r="E79" s="240">
        <v>0</v>
      </c>
      <c r="F79" s="24">
        <f t="shared" ref="F79:F80" si="3">$E79*$C79</f>
        <v>0</v>
      </c>
      <c r="G79" s="350"/>
    </row>
    <row r="80" spans="1:7" s="17" customFormat="1" ht="13.5" customHeight="1" x14ac:dyDescent="0.2">
      <c r="A80" s="19"/>
      <c r="B80" s="20" t="s">
        <v>60</v>
      </c>
      <c r="C80" s="21">
        <v>0.01</v>
      </c>
      <c r="D80" s="314" t="s">
        <v>93</v>
      </c>
      <c r="E80" s="240">
        <v>0</v>
      </c>
      <c r="F80" s="24">
        <f t="shared" si="3"/>
        <v>0</v>
      </c>
      <c r="G80" s="350"/>
    </row>
    <row r="81" spans="1:7" s="148" customFormat="1" ht="13.5" customHeight="1" x14ac:dyDescent="0.2">
      <c r="A81" s="144"/>
      <c r="B81" s="145" t="s">
        <v>2</v>
      </c>
      <c r="C81" s="146"/>
      <c r="D81" s="315"/>
      <c r="E81" s="174"/>
      <c r="F81" s="147">
        <f>SUM(F75:F80)</f>
        <v>0</v>
      </c>
      <c r="G81" s="351"/>
    </row>
    <row r="82" spans="1:7" s="138" customFormat="1" ht="13.5" customHeight="1" x14ac:dyDescent="0.2">
      <c r="A82" s="139"/>
      <c r="B82" s="175"/>
      <c r="C82" s="176"/>
      <c r="D82" s="322"/>
      <c r="E82" s="179"/>
      <c r="F82" s="178"/>
    </row>
    <row r="83" spans="1:7" s="148" customFormat="1" ht="13.5" customHeight="1" x14ac:dyDescent="0.2">
      <c r="A83" s="144"/>
      <c r="B83" s="145" t="s">
        <v>65</v>
      </c>
      <c r="C83" s="146"/>
      <c r="D83" s="315"/>
      <c r="E83" s="174"/>
      <c r="F83" s="147">
        <f>SUM(F81)</f>
        <v>0</v>
      </c>
      <c r="G83" s="351"/>
    </row>
    <row r="84" spans="1:7" s="143" customFormat="1" ht="12" x14ac:dyDescent="0.2">
      <c r="A84" s="149"/>
      <c r="B84" s="150"/>
      <c r="C84" s="151"/>
      <c r="D84" s="316"/>
      <c r="E84" s="186"/>
      <c r="F84" s="152"/>
      <c r="G84" s="138"/>
    </row>
    <row r="85" spans="1:7" s="143" customFormat="1" x14ac:dyDescent="0.2">
      <c r="A85" s="123"/>
      <c r="B85" s="123"/>
      <c r="C85" s="123"/>
      <c r="D85" s="123"/>
      <c r="E85" s="123"/>
      <c r="F85" s="123"/>
      <c r="G85" s="138"/>
    </row>
    <row r="86" spans="1:7" s="143" customFormat="1" ht="18" x14ac:dyDescent="0.25">
      <c r="A86" s="126" t="s">
        <v>135</v>
      </c>
      <c r="B86" s="169"/>
      <c r="C86" s="156"/>
      <c r="D86" s="318"/>
      <c r="E86" s="155"/>
      <c r="F86" s="158"/>
      <c r="G86" s="138"/>
    </row>
    <row r="87" spans="1:7" s="143" customFormat="1" x14ac:dyDescent="0.2">
      <c r="A87" s="123"/>
      <c r="B87" s="123"/>
      <c r="C87" s="123"/>
      <c r="D87" s="123"/>
      <c r="E87" s="123"/>
      <c r="F87" s="123"/>
      <c r="G87" s="138"/>
    </row>
    <row r="88" spans="1:7" s="143" customFormat="1" ht="12" x14ac:dyDescent="0.2">
      <c r="A88" s="356"/>
      <c r="B88" s="406"/>
      <c r="C88" s="406"/>
      <c r="D88" s="406"/>
      <c r="E88" s="406"/>
      <c r="F88" s="407"/>
      <c r="G88" s="138"/>
    </row>
    <row r="89" spans="1:7" s="143" customFormat="1" ht="12" x14ac:dyDescent="0.2">
      <c r="A89" s="19"/>
      <c r="B89" s="20" t="s">
        <v>135</v>
      </c>
      <c r="C89" s="405">
        <v>2.5000000000000001E-3</v>
      </c>
      <c r="D89" s="314" t="s">
        <v>93</v>
      </c>
      <c r="E89" s="240">
        <v>0</v>
      </c>
      <c r="F89" s="24">
        <f>$E89*$C89</f>
        <v>0</v>
      </c>
      <c r="G89" s="138"/>
    </row>
    <row r="90" spans="1:7" s="143" customFormat="1" ht="12" x14ac:dyDescent="0.2">
      <c r="A90" s="19"/>
      <c r="B90" s="20"/>
      <c r="C90" s="21"/>
      <c r="D90" s="314"/>
      <c r="E90" s="21"/>
      <c r="F90" s="24"/>
      <c r="G90" s="138"/>
    </row>
    <row r="91" spans="1:7" s="143" customFormat="1" ht="12" x14ac:dyDescent="0.2">
      <c r="A91" s="408"/>
      <c r="B91" s="145" t="s">
        <v>65</v>
      </c>
      <c r="C91" s="146"/>
      <c r="D91" s="315"/>
      <c r="E91" s="174"/>
      <c r="F91" s="147">
        <f>SUM(F89)</f>
        <v>0</v>
      </c>
      <c r="G91" s="138"/>
    </row>
    <row r="92" spans="1:7" s="143" customFormat="1" ht="12" x14ac:dyDescent="0.2">
      <c r="A92" s="408"/>
      <c r="B92" s="150"/>
      <c r="C92" s="150"/>
      <c r="D92" s="150"/>
      <c r="E92" s="150"/>
      <c r="F92" s="409"/>
      <c r="G92" s="138"/>
    </row>
    <row r="93" spans="1:7" s="125" customFormat="1" x14ac:dyDescent="0.2">
      <c r="B93" s="123"/>
      <c r="C93" s="132"/>
      <c r="D93" s="311"/>
      <c r="E93" s="184"/>
      <c r="F93" s="133"/>
      <c r="G93" s="123"/>
    </row>
    <row r="94" spans="1:7" s="143" customFormat="1" ht="12" x14ac:dyDescent="0.2">
      <c r="A94" s="187"/>
      <c r="B94" s="188"/>
      <c r="C94" s="189"/>
      <c r="D94" s="324"/>
      <c r="E94" s="188"/>
      <c r="F94" s="190"/>
      <c r="G94" s="138"/>
    </row>
    <row r="95" spans="1:7" s="148" customFormat="1" ht="12" x14ac:dyDescent="0.2">
      <c r="A95" s="144"/>
      <c r="B95" s="191" t="s">
        <v>14</v>
      </c>
      <c r="C95" s="192">
        <f>C6+C7+C8+C9+C10+C11+C19+C20+C21+C22+C24+C35+C36+C37+C41+C42+C43+C44+C45+C46+C47+C48+C49+C50+C51+C53+C54+C55+C56+C57+C58+C59+C60+C61+C62+C63+C67+C75+C76+C77+C78+C79+C80+C89</f>
        <v>0.99999999999999989</v>
      </c>
      <c r="D95" s="325"/>
      <c r="E95" s="191"/>
      <c r="F95" s="193">
        <f>F12+F28+F70+F83</f>
        <v>0</v>
      </c>
      <c r="G95" s="351"/>
    </row>
    <row r="96" spans="1:7" s="143" customFormat="1" ht="12" x14ac:dyDescent="0.2">
      <c r="A96" s="149"/>
      <c r="B96" s="194"/>
      <c r="C96" s="195"/>
      <c r="D96" s="326"/>
      <c r="E96" s="194"/>
      <c r="F96" s="196"/>
      <c r="G96" s="138"/>
    </row>
    <row r="97" spans="1:7" s="125" customFormat="1" x14ac:dyDescent="0.2">
      <c r="C97" s="153"/>
      <c r="D97" s="317"/>
      <c r="F97" s="154"/>
      <c r="G97" s="123"/>
    </row>
    <row r="98" spans="1:7" s="125" customFormat="1" x14ac:dyDescent="0.2">
      <c r="C98" s="153"/>
      <c r="D98" s="317"/>
      <c r="F98" s="154"/>
      <c r="G98" s="123"/>
    </row>
    <row r="99" spans="1:7" s="125" customFormat="1" x14ac:dyDescent="0.2">
      <c r="C99" s="153"/>
      <c r="D99" s="317"/>
      <c r="F99" s="154"/>
      <c r="G99" s="123"/>
    </row>
    <row r="100" spans="1:7" s="125" customFormat="1" x14ac:dyDescent="0.2">
      <c r="A100" s="373"/>
      <c r="B100" s="374"/>
      <c r="C100" s="374"/>
      <c r="D100" s="374"/>
      <c r="E100" s="374"/>
      <c r="F100" s="375"/>
      <c r="G100" s="123"/>
    </row>
    <row r="101" spans="1:7" s="125" customFormat="1" x14ac:dyDescent="0.2">
      <c r="A101" s="376" t="s">
        <v>85</v>
      </c>
      <c r="B101" s="377"/>
      <c r="C101" s="377"/>
      <c r="D101" s="377"/>
      <c r="E101" s="377"/>
      <c r="F101" s="378"/>
      <c r="G101" s="123"/>
    </row>
    <row r="102" spans="1:7" s="125" customFormat="1" x14ac:dyDescent="0.2">
      <c r="A102" s="379"/>
      <c r="B102" s="380"/>
      <c r="C102" s="380"/>
      <c r="D102" s="380"/>
      <c r="E102" s="380"/>
      <c r="F102" s="381"/>
      <c r="G102" s="123"/>
    </row>
    <row r="103" spans="1:7" x14ac:dyDescent="0.2">
      <c r="A103" s="18"/>
      <c r="B103" s="7"/>
      <c r="C103" s="15"/>
      <c r="D103" s="269"/>
      <c r="E103" s="7"/>
      <c r="F103" s="14"/>
    </row>
    <row r="104" spans="1:7" s="17" customFormat="1" ht="12" x14ac:dyDescent="0.2">
      <c r="A104" s="19" t="s">
        <v>4</v>
      </c>
      <c r="B104" s="382"/>
      <c r="C104" s="382"/>
      <c r="D104" s="382"/>
      <c r="E104" s="382"/>
      <c r="F104" s="383"/>
      <c r="G104" s="350"/>
    </row>
    <row r="105" spans="1:7" s="17" customFormat="1" ht="12" x14ac:dyDescent="0.2">
      <c r="A105" s="355"/>
      <c r="B105" s="384"/>
      <c r="C105" s="384"/>
      <c r="D105" s="384"/>
      <c r="E105" s="384"/>
      <c r="F105" s="385"/>
      <c r="G105" s="350"/>
    </row>
    <row r="106" spans="1:7" s="17" customFormat="1" ht="12" x14ac:dyDescent="0.2">
      <c r="A106" s="356"/>
      <c r="B106" s="357"/>
      <c r="C106" s="358"/>
      <c r="D106" s="359"/>
      <c r="E106" s="357"/>
      <c r="F106" s="360"/>
      <c r="G106" s="350"/>
    </row>
    <row r="107" spans="1:7" s="17" customFormat="1" ht="12" x14ac:dyDescent="0.2">
      <c r="A107" s="19" t="s">
        <v>5</v>
      </c>
      <c r="B107" s="382"/>
      <c r="C107" s="382"/>
      <c r="D107" s="382"/>
      <c r="E107" s="382"/>
      <c r="F107" s="383"/>
      <c r="G107" s="350"/>
    </row>
    <row r="108" spans="1:7" s="17" customFormat="1" ht="12" x14ac:dyDescent="0.2">
      <c r="A108" s="355"/>
      <c r="B108" s="384"/>
      <c r="C108" s="384"/>
      <c r="D108" s="384"/>
      <c r="E108" s="384"/>
      <c r="F108" s="385"/>
      <c r="G108" s="350"/>
    </row>
    <row r="109" spans="1:7" s="17" customFormat="1" ht="12" x14ac:dyDescent="0.2">
      <c r="A109" s="356"/>
      <c r="B109" s="357"/>
      <c r="C109" s="361"/>
      <c r="D109" s="362"/>
      <c r="E109" s="357"/>
      <c r="F109" s="360"/>
      <c r="G109" s="350"/>
    </row>
    <row r="110" spans="1:7" s="17" customFormat="1" ht="12" x14ac:dyDescent="0.2">
      <c r="A110" s="19" t="s">
        <v>7</v>
      </c>
      <c r="B110" s="448"/>
      <c r="C110" s="21" t="s">
        <v>6</v>
      </c>
      <c r="D110" s="314"/>
      <c r="E110" s="448"/>
      <c r="F110" s="450"/>
      <c r="G110" s="350"/>
    </row>
    <row r="111" spans="1:7" s="17" customFormat="1" ht="12" x14ac:dyDescent="0.2">
      <c r="A111" s="355"/>
      <c r="B111" s="449"/>
      <c r="C111" s="363"/>
      <c r="D111" s="364"/>
      <c r="E111" s="449"/>
      <c r="F111" s="451"/>
      <c r="G111" s="350"/>
    </row>
    <row r="112" spans="1:7" s="17" customFormat="1" ht="12" x14ac:dyDescent="0.2">
      <c r="A112" s="356"/>
      <c r="B112" s="357"/>
      <c r="C112" s="358"/>
      <c r="D112" s="359"/>
      <c r="E112" s="357"/>
      <c r="F112" s="360"/>
      <c r="G112" s="350"/>
    </row>
    <row r="113" spans="1:7" s="17" customFormat="1" ht="12" x14ac:dyDescent="0.2">
      <c r="A113" s="19" t="s">
        <v>8</v>
      </c>
      <c r="B113" s="386"/>
      <c r="C113" s="386"/>
      <c r="D113" s="386"/>
      <c r="E113" s="386"/>
      <c r="F113" s="388"/>
      <c r="G113" s="350"/>
    </row>
    <row r="114" spans="1:7" s="17" customFormat="1" ht="12" x14ac:dyDescent="0.2">
      <c r="A114" s="355"/>
      <c r="B114" s="387"/>
      <c r="C114" s="387"/>
      <c r="D114" s="387"/>
      <c r="E114" s="387"/>
      <c r="F114" s="389"/>
      <c r="G114" s="350"/>
    </row>
    <row r="115" spans="1:7" s="17" customFormat="1" ht="11.45" customHeight="1" x14ac:dyDescent="0.2">
      <c r="A115" s="356"/>
      <c r="B115" s="357"/>
      <c r="C115" s="361"/>
      <c r="D115" s="362"/>
      <c r="E115" s="357"/>
      <c r="F115" s="360"/>
      <c r="G115" s="350"/>
    </row>
    <row r="116" spans="1:7" s="17" customFormat="1" ht="24" x14ac:dyDescent="0.2">
      <c r="A116" s="369" t="s">
        <v>94</v>
      </c>
      <c r="B116" s="412"/>
      <c r="C116" s="371" t="s">
        <v>10</v>
      </c>
      <c r="D116" s="314"/>
      <c r="E116" s="447"/>
      <c r="F116" s="413"/>
      <c r="G116" s="350"/>
    </row>
    <row r="117" spans="1:7" x14ac:dyDescent="0.2">
      <c r="A117" s="370"/>
      <c r="B117" s="414"/>
      <c r="C117" s="23"/>
      <c r="D117" s="327"/>
      <c r="E117" s="414"/>
      <c r="F117" s="415"/>
    </row>
    <row r="123" spans="1:7" ht="15" x14ac:dyDescent="0.2">
      <c r="A123" s="392" t="s">
        <v>66</v>
      </c>
      <c r="B123" s="393"/>
      <c r="C123" s="394"/>
      <c r="D123" s="354"/>
    </row>
    <row r="124" spans="1:7" ht="15" x14ac:dyDescent="0.2">
      <c r="A124" s="395"/>
      <c r="B124" s="396"/>
      <c r="C124" s="397"/>
      <c r="D124" s="354"/>
    </row>
    <row r="125" spans="1:7" ht="15" x14ac:dyDescent="0.2">
      <c r="A125" s="398" t="s">
        <v>67</v>
      </c>
      <c r="B125" s="399"/>
      <c r="C125" s="452"/>
      <c r="D125" s="328"/>
    </row>
    <row r="126" spans="1:7" ht="15" x14ac:dyDescent="0.2">
      <c r="A126" s="400"/>
      <c r="B126" s="401"/>
      <c r="C126" s="453"/>
      <c r="D126" s="329"/>
    </row>
    <row r="127" spans="1:7" ht="14.45" customHeight="1" x14ac:dyDescent="0.2">
      <c r="A127" s="398" t="s">
        <v>68</v>
      </c>
      <c r="B127" s="399"/>
      <c r="C127" s="454"/>
      <c r="D127" s="330"/>
    </row>
    <row r="128" spans="1:7" ht="15" x14ac:dyDescent="0.2">
      <c r="A128" s="400"/>
      <c r="B128" s="401"/>
      <c r="C128" s="455"/>
      <c r="D128" s="331"/>
    </row>
    <row r="129" spans="1:7" ht="15" x14ac:dyDescent="0.2">
      <c r="A129" s="398" t="s">
        <v>69</v>
      </c>
      <c r="B129" s="399"/>
      <c r="C129" s="445"/>
      <c r="D129" s="332"/>
      <c r="E129" s="1"/>
      <c r="F129" s="1"/>
    </row>
    <row r="130" spans="1:7" ht="15" x14ac:dyDescent="0.2">
      <c r="A130" s="400"/>
      <c r="B130" s="401"/>
      <c r="C130" s="446"/>
      <c r="D130" s="333"/>
      <c r="E130" s="1"/>
      <c r="F130" s="1"/>
    </row>
    <row r="131" spans="1:7" ht="15" x14ac:dyDescent="0.2">
      <c r="A131" s="398" t="s">
        <v>70</v>
      </c>
      <c r="B131" s="399"/>
      <c r="C131" s="445"/>
      <c r="D131" s="332"/>
      <c r="E131" s="1"/>
      <c r="F131" s="1"/>
    </row>
    <row r="132" spans="1:7" ht="15" x14ac:dyDescent="0.2">
      <c r="A132" s="400"/>
      <c r="B132" s="401"/>
      <c r="C132" s="446"/>
      <c r="D132" s="333"/>
      <c r="E132" s="1"/>
      <c r="F132" s="1"/>
    </row>
    <row r="133" spans="1:7" s="125" customFormat="1" x14ac:dyDescent="0.2">
      <c r="A133" s="59"/>
      <c r="B133" s="59"/>
      <c r="C133" s="65"/>
      <c r="D133" s="307"/>
      <c r="E133" s="59"/>
      <c r="F133" s="59"/>
      <c r="G133" s="123"/>
    </row>
    <row r="134" spans="1:7" s="125" customFormat="1" x14ac:dyDescent="0.2">
      <c r="A134" s="59"/>
      <c r="B134" s="59"/>
      <c r="C134" s="65"/>
      <c r="D134" s="307"/>
      <c r="E134" s="59"/>
      <c r="F134" s="59"/>
      <c r="G134" s="123"/>
    </row>
    <row r="135" spans="1:7" s="125" customFormat="1" ht="15" customHeight="1" x14ac:dyDescent="0.2">
      <c r="A135" s="197" t="s">
        <v>71</v>
      </c>
      <c r="B135" s="197"/>
      <c r="C135" s="344"/>
      <c r="D135" s="334"/>
      <c r="E135" s="197"/>
      <c r="F135" s="197"/>
      <c r="G135" s="123"/>
    </row>
    <row r="136" spans="1:7" s="125" customFormat="1" x14ac:dyDescent="0.2">
      <c r="A136" s="197"/>
      <c r="B136" s="197"/>
      <c r="C136" s="344"/>
      <c r="D136" s="334"/>
      <c r="E136" s="197"/>
      <c r="F136" s="197"/>
      <c r="G136" s="123"/>
    </row>
    <row r="137" spans="1:7" s="125" customFormat="1" ht="15" customHeight="1" x14ac:dyDescent="0.25">
      <c r="A137" s="390" t="s">
        <v>86</v>
      </c>
      <c r="B137" s="390"/>
      <c r="C137" s="390"/>
      <c r="D137" s="390"/>
      <c r="E137" s="390"/>
      <c r="F137" s="390"/>
      <c r="G137" s="123"/>
    </row>
    <row r="138" spans="1:7" s="125" customFormat="1" ht="15" customHeight="1" x14ac:dyDescent="0.25">
      <c r="A138" s="390"/>
      <c r="B138" s="390"/>
      <c r="C138" s="390"/>
      <c r="D138" s="390"/>
      <c r="E138" s="390"/>
      <c r="F138" s="390"/>
      <c r="G138" s="123"/>
    </row>
    <row r="139" spans="1:7" s="125" customFormat="1" ht="15" x14ac:dyDescent="0.25">
      <c r="A139" s="198"/>
      <c r="B139" s="198"/>
      <c r="C139" s="345"/>
      <c r="D139" s="335"/>
      <c r="E139" s="198"/>
      <c r="F139" s="198"/>
      <c r="G139" s="123"/>
    </row>
    <row r="140" spans="1:7" s="125" customFormat="1" ht="15" customHeight="1" x14ac:dyDescent="0.25">
      <c r="A140" s="390" t="s">
        <v>72</v>
      </c>
      <c r="B140" s="390"/>
      <c r="C140" s="390"/>
      <c r="D140" s="390"/>
      <c r="E140" s="390"/>
      <c r="F140" s="390"/>
      <c r="G140" s="123"/>
    </row>
    <row r="141" spans="1:7" s="125" customFormat="1" ht="13.15" customHeight="1" x14ac:dyDescent="0.25">
      <c r="A141" s="390"/>
      <c r="B141" s="390"/>
      <c r="C141" s="390"/>
      <c r="D141" s="390"/>
      <c r="E141" s="390"/>
      <c r="F141" s="390"/>
      <c r="G141" s="123"/>
    </row>
    <row r="142" spans="1:7" s="125" customFormat="1" ht="15" x14ac:dyDescent="0.25">
      <c r="A142" s="198"/>
      <c r="B142" s="198"/>
      <c r="C142" s="345"/>
      <c r="D142" s="335"/>
      <c r="E142" s="198"/>
      <c r="F142" s="198"/>
      <c r="G142" s="123"/>
    </row>
    <row r="143" spans="1:7" s="125" customFormat="1" ht="15" customHeight="1" x14ac:dyDescent="0.25">
      <c r="A143" s="391" t="s">
        <v>73</v>
      </c>
      <c r="B143" s="391"/>
      <c r="C143" s="391"/>
      <c r="D143" s="391"/>
      <c r="E143" s="391"/>
      <c r="F143" s="391"/>
      <c r="G143" s="123"/>
    </row>
    <row r="144" spans="1:7" s="125" customFormat="1" ht="15" customHeight="1" x14ac:dyDescent="0.25">
      <c r="A144" s="391"/>
      <c r="B144" s="391"/>
      <c r="C144" s="391"/>
      <c r="D144" s="391"/>
      <c r="E144" s="391"/>
      <c r="F144" s="391"/>
      <c r="G144" s="123"/>
    </row>
    <row r="145" spans="1:7" s="125" customFormat="1" ht="15" x14ac:dyDescent="0.25">
      <c r="A145" s="199"/>
      <c r="B145" s="199"/>
      <c r="C145" s="345"/>
      <c r="D145" s="336"/>
      <c r="E145" s="199"/>
      <c r="F145" s="199"/>
      <c r="G145" s="123"/>
    </row>
    <row r="146" spans="1:7" s="125" customFormat="1" ht="15.75" customHeight="1" x14ac:dyDescent="0.25">
      <c r="A146" s="200" t="s">
        <v>80</v>
      </c>
      <c r="B146" s="200"/>
      <c r="C146" s="346"/>
      <c r="D146" s="337"/>
      <c r="E146" s="200"/>
      <c r="F146" s="200"/>
      <c r="G146" s="123"/>
    </row>
    <row r="147" spans="1:7" s="125" customFormat="1" ht="15.75" customHeight="1" x14ac:dyDescent="0.25">
      <c r="A147" s="199"/>
      <c r="B147" s="199"/>
      <c r="C147" s="345"/>
      <c r="D147" s="336"/>
      <c r="E147" s="199"/>
      <c r="F147" s="199"/>
      <c r="G147" s="123"/>
    </row>
    <row r="148" spans="1:7" s="125" customFormat="1" ht="15" x14ac:dyDescent="0.25">
      <c r="A148" s="201" t="s">
        <v>82</v>
      </c>
      <c r="B148" s="202"/>
      <c r="C148" s="347"/>
      <c r="D148" s="338"/>
      <c r="E148" s="202"/>
      <c r="F148" s="199"/>
      <c r="G148" s="123"/>
    </row>
    <row r="149" spans="1:7" s="125" customFormat="1" ht="15" x14ac:dyDescent="0.25">
      <c r="A149" s="203"/>
      <c r="B149" s="203"/>
      <c r="C149" s="348"/>
      <c r="D149" s="339"/>
      <c r="E149" s="203"/>
      <c r="F149" s="202"/>
      <c r="G149" s="123"/>
    </row>
    <row r="150" spans="1:7" s="125" customFormat="1" ht="15" customHeight="1" x14ac:dyDescent="0.2">
      <c r="A150" s="197" t="s">
        <v>77</v>
      </c>
      <c r="B150" s="197"/>
      <c r="C150" s="344"/>
      <c r="D150" s="334"/>
      <c r="E150" s="197"/>
      <c r="F150" s="197"/>
      <c r="G150" s="123"/>
    </row>
    <row r="151" spans="1:7" s="125" customFormat="1" x14ac:dyDescent="0.2">
      <c r="A151" s="204"/>
      <c r="B151" s="204"/>
      <c r="C151" s="205"/>
      <c r="D151" s="340"/>
      <c r="E151" s="204"/>
      <c r="F151" s="206"/>
      <c r="G151" s="123"/>
    </row>
  </sheetData>
  <sheetProtection selectLockedCells="1"/>
  <mergeCells count="8">
    <mergeCell ref="C131:C132"/>
    <mergeCell ref="B116:B117"/>
    <mergeCell ref="E116:F117"/>
    <mergeCell ref="B110:B111"/>
    <mergeCell ref="E110:F111"/>
    <mergeCell ref="C125:C126"/>
    <mergeCell ref="C127:C128"/>
    <mergeCell ref="C129:C13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2016-05-23T14:00:00+00:00</MeetingStartDate>
    <EnclosureFileNumber xmlns="d08b57ff-b9b7-4581-975d-98f87b579a51">63685/16</EnclosureFileNumber>
    <AgendaId xmlns="d08b57ff-b9b7-4581-975d-98f87b579a51">5372</AgendaId>
    <AccessLevel xmlns="d08b57ff-b9b7-4581-975d-98f87b579a51">1</AccessLevel>
    <EnclosureType xmlns="d08b57ff-b9b7-4581-975d-98f87b579a51">Enclosure</EnclosureType>
    <CommitteeName xmlns="d08b57ff-b9b7-4581-975d-98f87b579a51">Handicaprådet </CommitteeName>
    <FusionId xmlns="d08b57ff-b9b7-4581-975d-98f87b579a51">2155927</FusionId>
    <AgendaAccessLevelName xmlns="d08b57ff-b9b7-4581-975d-98f87b579a51">Åben</AgendaAccessLevelName>
    <UNC xmlns="d08b57ff-b9b7-4581-975d-98f87b579a51">1946014</UNC>
    <MeetingTitle xmlns="d08b57ff-b9b7-4581-975d-98f87b579a51">23-05-2016</MeetingTitle>
    <MeetingDateAndTime xmlns="d08b57ff-b9b7-4581-975d-98f87b579a51">23-05-2016 fra 16:00 - 17:00</MeetingDateAndTime>
    <MeetingEndDate xmlns="d08b57ff-b9b7-4581-975d-98f87b579a51">2016-05-23T15:00:00+00:00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2CDED2-A6F1-4697-AB01-907D0B04F046}"/>
</file>

<file path=customXml/itemProps2.xml><?xml version="1.0" encoding="utf-8"?>
<ds:datastoreItem xmlns:ds="http://schemas.openxmlformats.org/officeDocument/2006/customXml" ds:itemID="{6A7DE55B-D09A-43E2-B060-26A65EEA7231}"/>
</file>

<file path=customXml/itemProps3.xml><?xml version="1.0" encoding="utf-8"?>
<ds:datastoreItem xmlns:ds="http://schemas.openxmlformats.org/officeDocument/2006/customXml" ds:itemID="{DF33DD61-5B82-4DC6-B69D-E7E1D68F4F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Medicinsk optisk</vt:lpstr>
      <vt:lpstr>Svagsyn</vt:lpstr>
    </vt:vector>
  </TitlesOfParts>
  <Company>Esbjerg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-23-05-2016 - Bilag 239.01 Tilbudsliste optik Udkast 230216</dc:title>
  <dc:creator>Joan Hansen</dc:creator>
  <cp:lastModifiedBy>Bachmann Hanne. HABA</cp:lastModifiedBy>
  <cp:lastPrinted>2016-02-08T08:10:02Z</cp:lastPrinted>
  <dcterms:created xsi:type="dcterms:W3CDTF">2012-02-23T13:14:10Z</dcterms:created>
  <dcterms:modified xsi:type="dcterms:W3CDTF">2016-03-07T08:12:15Z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